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tabRatio="598" firstSheet="1" activeTab="5"/>
  </bookViews>
  <sheets>
    <sheet name="rsklibSimData" sheetId="1" state="hidden" r:id="rId1"/>
    <sheet name="Basis and risk analisys" sheetId="2" r:id="rId2"/>
    <sheet name="Financial Analisys $ nominal" sheetId="3" r:id="rId3"/>
    <sheet name="RiskSerializationData" sheetId="4" state="hidden" r:id="rId4"/>
    <sheet name="Prices KBC" sheetId="5" r:id="rId5"/>
    <sheet name="Production" sheetId="6" r:id="rId6"/>
    <sheet name="Costs" sheetId="7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6">'Costs'!$A$1:$AH$38</definedName>
    <definedName name="Pal_Workbook_GUID" hidden="1">"HFWRLV89NY1QEB7BF9YT3RPW"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SwapState" hidden="1">"False"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fullCalcOnLoad="1"/>
</workbook>
</file>

<file path=xl/comments2.xml><?xml version="1.0" encoding="utf-8"?>
<comments xmlns="http://schemas.openxmlformats.org/spreadsheetml/2006/main">
  <authors>
    <author>Parents</author>
  </authors>
  <commentList>
    <comment ref="B12" authorId="0">
      <text>
        <r>
          <rPr>
            <b/>
            <sz val="9"/>
            <rFont val="Tahoma"/>
            <family val="2"/>
          </rPr>
          <t xml:space="preserve">Values only pasted. Original Formula is as follows: </t>
        </r>
        <r>
          <rPr>
            <sz val="9"/>
            <rFont val="Tahoma"/>
            <family val="2"/>
          </rPr>
          <t xml:space="preserve">
='Financial Analisys $ nominal'!E29</t>
        </r>
      </text>
    </comment>
    <comment ref="B30" authorId="0">
      <text>
        <r>
          <rPr>
            <b/>
            <sz val="9"/>
            <rFont val="Tahoma"/>
            <family val="2"/>
          </rPr>
          <t>Values only pasted. Original formula is:</t>
        </r>
        <r>
          <rPr>
            <sz val="9"/>
            <rFont val="Tahoma"/>
            <family val="2"/>
          </rPr>
          <t xml:space="preserve">
=RiskNormal(D23,F23,RiskTruncate(E23,C23),RiskStatic(0))</t>
        </r>
      </text>
    </comment>
    <comment ref="B31" authorId="0">
      <text>
        <r>
          <rPr>
            <b/>
            <sz val="9"/>
            <rFont val="Tahoma"/>
            <family val="2"/>
          </rPr>
          <t xml:space="preserve">Values only pasted. Original formula is: </t>
        </r>
        <r>
          <rPr>
            <sz val="9"/>
            <rFont val="Tahoma"/>
            <family val="2"/>
          </rPr>
          <t xml:space="preserve">
=RiskNormal(D24,F24,RiskTruncate(E24,C24),RiskStatic(0))</t>
        </r>
      </text>
    </comment>
    <comment ref="B32" authorId="0">
      <text>
        <r>
          <rPr>
            <b/>
            <sz val="9"/>
            <rFont val="Tahoma"/>
            <family val="2"/>
          </rPr>
          <t>Values only pasted. Original formula is:</t>
        </r>
        <r>
          <rPr>
            <sz val="9"/>
            <rFont val="Tahoma"/>
            <family val="2"/>
          </rPr>
          <t xml:space="preserve">
=RiskNormal(D25,F25,RiskTruncate(E25,C25),RiskStatic(0))</t>
        </r>
      </text>
    </comment>
    <comment ref="B35" authorId="0">
      <text>
        <r>
          <rPr>
            <b/>
            <sz val="9"/>
            <rFont val="Tahoma"/>
            <family val="2"/>
          </rPr>
          <t>Values only pasted. Original formula is:</t>
        </r>
        <r>
          <rPr>
            <sz val="9"/>
            <rFont val="Tahoma"/>
            <family val="2"/>
          </rPr>
          <t xml:space="preserve">
=RiskOutput("IRR")+'Financial Analisys $ nominal'!B37</t>
        </r>
      </text>
    </comment>
  </commentList>
</comments>
</file>

<file path=xl/comments3.xml><?xml version="1.0" encoding="utf-8"?>
<comments xmlns="http://schemas.openxmlformats.org/spreadsheetml/2006/main">
  <authors>
    <author>Parents</author>
  </authors>
  <commentList>
    <comment ref="B46" authorId="0">
      <text>
        <r>
          <rPr>
            <b/>
            <sz val="9"/>
            <rFont val="Tahoma"/>
            <family val="2"/>
          </rPr>
          <t>Values only pasted. Original formula is:</t>
        </r>
        <r>
          <rPr>
            <sz val="9"/>
            <rFont val="Tahoma"/>
            <family val="2"/>
          </rPr>
          <t xml:space="preserve">
=+E33*0.95+Costs!J17+E29</t>
        </r>
      </text>
    </comment>
    <comment ref="B44" authorId="0">
      <text>
        <r>
          <rPr>
            <b/>
            <sz val="9"/>
            <rFont val="Tahoma"/>
            <family val="2"/>
          </rPr>
          <t>Values only pasted. Original formula is:</t>
        </r>
        <r>
          <rPr>
            <sz val="9"/>
            <rFont val="Tahoma"/>
            <family val="2"/>
          </rPr>
          <t xml:space="preserve">
=NPV(12%,C35:AC35)+(B35)</t>
        </r>
      </text>
    </comment>
  </commentList>
</comments>
</file>

<file path=xl/sharedStrings.xml><?xml version="1.0" encoding="utf-8"?>
<sst xmlns="http://schemas.openxmlformats.org/spreadsheetml/2006/main" count="283" uniqueCount="181">
  <si>
    <t>Year</t>
  </si>
  <si>
    <t xml:space="preserve">Initial Investment </t>
  </si>
  <si>
    <t>Expenses Crude Price in CR (-)</t>
  </si>
  <si>
    <t>Gross Margin</t>
  </si>
  <si>
    <t>Rescue Value (+)</t>
  </si>
  <si>
    <t>Net Margin</t>
  </si>
  <si>
    <t>Net Flow US$</t>
  </si>
  <si>
    <t>NPV</t>
  </si>
  <si>
    <t>IRR</t>
  </si>
  <si>
    <t>Premium</t>
  </si>
  <si>
    <t>$/bbl</t>
  </si>
  <si>
    <t>Incomes Product Price in CR</t>
  </si>
  <si>
    <t>Vasconia</t>
  </si>
  <si>
    <t>LPG</t>
  </si>
  <si>
    <t>Unleaded Regular</t>
  </si>
  <si>
    <t>Unleaded Premium</t>
  </si>
  <si>
    <t>Kero/Jet</t>
  </si>
  <si>
    <t>Diesel</t>
  </si>
  <si>
    <t>Feedstock Purchases</t>
  </si>
  <si>
    <t>Units</t>
  </si>
  <si>
    <t>Total Purchases</t>
  </si>
  <si>
    <t>Product Sales</t>
  </si>
  <si>
    <t>Product</t>
  </si>
  <si>
    <t>$/mt</t>
  </si>
  <si>
    <t>LPG (nominal)</t>
  </si>
  <si>
    <t>95 Super Gasoline, New (nominal)</t>
  </si>
  <si>
    <t>91 Regular Gasoline, New (nominal)</t>
  </si>
  <si>
    <t>Jet kerosene (nominal)</t>
  </si>
  <si>
    <t>Diesel, New (nominal)</t>
  </si>
  <si>
    <t>Fuel Oil 1%S (nominal)</t>
  </si>
  <si>
    <t>Fuel Oil 2.2%S (nominal)</t>
  </si>
  <si>
    <t>Coke (nominal)</t>
  </si>
  <si>
    <t>Coke (constant)</t>
  </si>
  <si>
    <t>Ethanol (nominal)</t>
  </si>
  <si>
    <t>Ethanol (constant)</t>
  </si>
  <si>
    <t>Vasconia (nominal)</t>
  </si>
  <si>
    <t>Vasconia (constant)</t>
  </si>
  <si>
    <t>Fuel Oil 2.2%S (constant)</t>
  </si>
  <si>
    <t>Sulphur (nominal)</t>
  </si>
  <si>
    <t>Sulphur (constant)</t>
  </si>
  <si>
    <t>Fuel Oil 1%S (constant)</t>
  </si>
  <si>
    <t>Diesel, New (constant)</t>
  </si>
  <si>
    <t>Jet kerosene (constant)</t>
  </si>
  <si>
    <t>92 Regular Gasoline, New (constant)</t>
  </si>
  <si>
    <t>96 Super Gasoline, New (constant)</t>
  </si>
  <si>
    <t>LPG (constant)</t>
  </si>
  <si>
    <t>Pennington plus ship to ship transfer (constant)</t>
  </si>
  <si>
    <t>Pennington plus ship to ship transfer (nominal)</t>
  </si>
  <si>
    <t>Inflation rate</t>
  </si>
  <si>
    <t>Año</t>
  </si>
  <si>
    <t>Índice</t>
  </si>
  <si>
    <t>&gt;75%</t>
  </si>
  <si>
    <t>&lt;25%</t>
  </si>
  <si>
    <t>&gt;90%</t>
  </si>
  <si>
    <t>bbl</t>
  </si>
  <si>
    <t>Working capital</t>
  </si>
  <si>
    <t>Total</t>
  </si>
  <si>
    <t>Operating costs</t>
  </si>
  <si>
    <t>Total liquid</t>
  </si>
  <si>
    <t>PROYECCIONES DE INFLACIÓN INTERNACIONAL PARA PRECIOS KBC</t>
  </si>
  <si>
    <t>PROYECCIONES DE INFLACIÓN INTERNACIONAL PARA COSTOS OPERATIVOS Y PREMIUM</t>
  </si>
  <si>
    <t>PROYECCIONES DE INFLACIÓN INTERNACIONAL PARA INVERSIÓN</t>
  </si>
  <si>
    <t>Pendiente</t>
  </si>
  <si>
    <t>Gross Margin per barrel</t>
  </si>
  <si>
    <t>Consumption</t>
  </si>
  <si>
    <t>Variable cost</t>
  </si>
  <si>
    <t>Value</t>
  </si>
  <si>
    <t>Unit</t>
  </si>
  <si>
    <t>Imported fuel oil</t>
  </si>
  <si>
    <t>US$/bbl</t>
  </si>
  <si>
    <t>Fuel Gas</t>
  </si>
  <si>
    <t>US$/MMBTU</t>
  </si>
  <si>
    <t>MMBTU</t>
  </si>
  <si>
    <t>Electricity</t>
  </si>
  <si>
    <t>Catalysts &amp; Chemicals</t>
  </si>
  <si>
    <t>Make-up water from river</t>
  </si>
  <si>
    <t>Potable water</t>
  </si>
  <si>
    <t>Sewage Charge</t>
  </si>
  <si>
    <t>Total Variable Cost</t>
  </si>
  <si>
    <t>Fixed cost</t>
  </si>
  <si>
    <t>Employee expenses</t>
  </si>
  <si>
    <t>U$/man-hour</t>
  </si>
  <si>
    <t>Insurance &amp; Local taxes</t>
  </si>
  <si>
    <t>Total Fixed Cost</t>
  </si>
  <si>
    <t>Total Cost per year</t>
  </si>
  <si>
    <t>Investment</t>
  </si>
  <si>
    <t>US $</t>
  </si>
  <si>
    <t xml:space="preserve">Operation rate </t>
  </si>
  <si>
    <t>bbl/day</t>
  </si>
  <si>
    <t>Employees:</t>
  </si>
  <si>
    <t>Note 4: The consumption of fuel gas was taken from the LP report elaborated by WP</t>
  </si>
  <si>
    <t>Average 2016-2035</t>
  </si>
  <si>
    <t>Investment schedule</t>
  </si>
  <si>
    <t>Bank Loan</t>
  </si>
  <si>
    <t>Loan investment</t>
  </si>
  <si>
    <t>Accumulate interest</t>
  </si>
  <si>
    <t>Total investment</t>
  </si>
  <si>
    <t>man-hour/month</t>
  </si>
  <si>
    <t>Ethanol</t>
  </si>
  <si>
    <t>Pennington</t>
  </si>
  <si>
    <t>Coke</t>
  </si>
  <si>
    <t>Sulfur</t>
  </si>
  <si>
    <t>Etanol</t>
  </si>
  <si>
    <r>
      <t>US$/m</t>
    </r>
    <r>
      <rPr>
        <vertAlign val="superscript"/>
        <sz val="8"/>
        <color indexed="8"/>
        <rFont val="Book Antiqua"/>
        <family val="1"/>
      </rPr>
      <t>3</t>
    </r>
  </si>
  <si>
    <r>
      <t>MTONS</t>
    </r>
    <r>
      <rPr>
        <sz val="8"/>
        <color indexed="10"/>
        <rFont val="Book Antiqua"/>
        <family val="1"/>
      </rPr>
      <t>*</t>
    </r>
  </si>
  <si>
    <t>Risk Analisys</t>
  </si>
  <si>
    <t>Variables</t>
  </si>
  <si>
    <t>Base</t>
  </si>
  <si>
    <t>Max.</t>
  </si>
  <si>
    <t>Probable</t>
  </si>
  <si>
    <t>Mín</t>
  </si>
  <si>
    <t>Estándar Desviation</t>
  </si>
  <si>
    <t>Normal</t>
  </si>
  <si>
    <t>Operation cost</t>
  </si>
  <si>
    <t>Gross Margin ($/bb)</t>
  </si>
  <si>
    <t>Investment (MM$)</t>
  </si>
  <si>
    <t>Operation cost ($/bbl)</t>
  </si>
  <si>
    <t>FUEL OIL</t>
  </si>
  <si>
    <t>FUEL GAS</t>
  </si>
  <si>
    <t>FUEL</t>
  </si>
  <si>
    <t>CAPEX</t>
  </si>
  <si>
    <t>BLS/Y</t>
  </si>
  <si>
    <t>Maintenance **</t>
  </si>
  <si>
    <t>** maintenance global factor</t>
  </si>
  <si>
    <t>kWyear</t>
  </si>
  <si>
    <t>Note 1: The cost is 0,106 US $/kWh (High tension ICE). The value used comes from the FSR 251 244 000 kWyear is valided by WP</t>
  </si>
  <si>
    <t>Note 5: For the heaters it is used a eficiency of 90% to be conservative, according to the spec of the new heater that is buying the refinery. This value is included.</t>
  </si>
  <si>
    <t>US$/Y</t>
  </si>
  <si>
    <t>bbl/Y</t>
  </si>
  <si>
    <t>MMBTU/Y</t>
  </si>
  <si>
    <r>
      <t>m</t>
    </r>
    <r>
      <rPr>
        <sz val="8"/>
        <color indexed="8"/>
        <rFont val="Book Antiqua"/>
        <family val="1"/>
      </rPr>
      <t>3/Y</t>
    </r>
  </si>
  <si>
    <t>Initial Investment (2012)</t>
  </si>
  <si>
    <t>US$</t>
  </si>
  <si>
    <t>BSPD</t>
  </si>
  <si>
    <t>Construction years</t>
  </si>
  <si>
    <t>Interest rate loan</t>
  </si>
  <si>
    <t>TOTAL</t>
  </si>
  <si>
    <t>Nominal Investment</t>
  </si>
  <si>
    <t>Kind of variables</t>
  </si>
  <si>
    <t>Kind of distribution</t>
  </si>
  <si>
    <t>External</t>
  </si>
  <si>
    <t>Risk Variables</t>
  </si>
  <si>
    <t>DAY</t>
  </si>
  <si>
    <t>YEAR</t>
  </si>
  <si>
    <t>PREMIUM</t>
  </si>
  <si>
    <t>Cost (2012)</t>
  </si>
  <si>
    <t>% COST</t>
  </si>
  <si>
    <t>DELTA-GMPB</t>
  </si>
  <si>
    <t>ITEM</t>
  </si>
  <si>
    <t>Premium (2012)</t>
  </si>
  <si>
    <t>Working capital (2016)</t>
  </si>
  <si>
    <t>Operating cost (2016)</t>
  </si>
  <si>
    <t>CRUDES FEED</t>
  </si>
  <si>
    <t>%</t>
  </si>
  <si>
    <t>US$/YEAR</t>
  </si>
  <si>
    <t>CONSUMPTION</t>
  </si>
  <si>
    <t>Total Cost per barrel with maintenance =</t>
  </si>
  <si>
    <t>ENERGY</t>
  </si>
  <si>
    <t>LAC Fee=</t>
  </si>
  <si>
    <t>LOAN+RATE+MANT+SORESCO+TAXES</t>
  </si>
  <si>
    <t>GF1_rK0qDwEABwDPAAwjACYAOQBQAFkAWgBmAHIArQApAMkALQD//wAAAAABAQEAAQQAAAAAAjAlAAAAARFJbnZlc3RtZW50IC8gQmFzZQEAAQEFAAEAAQMBAQD/AQEBAQEAAQEBAAIAAQEBAQEAAQEBAAIAAXYAADUALk5vcm1hbCgwOzAsMDYzNzc1NTEwMjtSaXNrVHJ1bmNhdGUoLTAsMTU7MCwxKSkAACUBAgC1AL8AAQECAZqZmZmZmak/AABmZmZmZmbuPwAABQABAQEA</t>
  </si>
  <si>
    <t>GF1_rK0qDwEABwDVAAwjACYAOQBUAF0AXgBqAHYAswApAM8ALQD//wAAAAABAQEAAQQAAAAAAjAlAAAAARVPcGVyYXRpb24gY29zdCAvIEJhc2UBAAEBBQABAAEDAQEA/wEBAQEBAAEBAQACAAEBAQEBAAEBAQACAAF6AAA3ADBOb3JtYWwoMDswLDA3NjUzMDYxMjI0O1Jpc2tUcnVuY2F0ZSgtMCwwNTswLDI1KSkAACUBAgC7AMUAAQECAZqZmZmZmak/AABmZmZmZmbuPwAABQABAQEA</t>
  </si>
  <si>
    <t>GF1_rK0qDwEABwDhAAwjACYAOQBSAFsAXABoAHQAvwApANsALQD//wAAAAABAQEAAQQAAAAAAjAlAAAAARNHcm9zcyBNYXJnaW4gLyBCYXNlAQABAQUAAQABAwEBAP8BAQEBAQABAQEAAgABAQEBAQABAQEAAgABeAAARQA+Tm9ybWFsKDA7MCw1MzkzNTg2MDA2O1Jpc2tUcnVuY2F0ZSgtMCw2ODU3MTQyODU3OzEsNDI4NTcxNDI5KSkAACUBAgDHANEAAQECAZqZmZmZmak/AABmZmZmZmbuPwAABQABAQEA</t>
  </si>
  <si>
    <t>Coke, KTONS</t>
  </si>
  <si>
    <t>Sulfur, KTONS</t>
  </si>
  <si>
    <t>Note 2: The value of Catalyst and Chemicals is according with the FSR.</t>
  </si>
  <si>
    <t>f665de6174ce35491c426ace37e99d23_x0007__x0008_ÐÏ_x0011_à¡±_x001A_á_x0007__x0007__x0007__x0007__x0007__x0007__x0007__x0007__x0007__x0007__x0007__x0007__x0007__x0007__x0007__x0007_&gt;_x0007__x0003__x0007_þÿ _x0007__x0006__x0007__x0007__x0007__x0007__x0007__x0007__x0007__x0007__x0007__x0007__x0007__x0005__x0007__x0007__x0007__x0001__x0007__x0007__x0007__x0007__x0007__x0007__x0007__x0007__x0010__x0007__x0007__x0002__x0007__x0007__x0007__x0001__x0007__x0007__x0007_þÿÿÿ_x0007__x0007__x0007__x0007__x0007__x0007__x0007__x0007__x0004__x0007__x0007__x0007__x0003__x0007__x0007__x0007_&gt;_x0001__x0007__x0007_Û_x0001__x0007__x0007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ýÿÿÿýÿÿÿ_x0006__x0001__x0001__x0001__x0007__x0001__x0001__x0001__x0008__x0001__x0001__x0001_ _x0001__x0001__x0001__x0002__x0001__x0001__x0001__x000B__x0001__x0001__x0001__x000C__x0001__x0001__x0001_
_x0001__x0001__x0001__x000E__x0001__x0001__x0001__x000F__x0001__x0001__x0001__x0010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{_x0001__x0001__x0001_|_x0001__x0001__x0001__x0003__x0004_}_x0003__x0003__x0003_~_x0003__x0003__x0003__x0003__x0003__x0003_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 _x0012_wø._x0017_Í_x0001_þÿÿÿ_x0003__x0003__x0003__x0003__x0003__x0003__x0003__x0003_R_x0003_S_x0003_K_x0003_L_x0003_I_x0003_B_x0003_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0005__x0001__x0001__x0001_å_x0004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89ÿÿÿÿÿÿÿÿÿÿÿÿÿÿÿÿÿÿÿÿÿÿÿÿÿÿÿÿÿÿÿÿ_x0001__x0001_88_x0002__x0001_88_x0003__x0001_88_x0004__x0001_88_x0005__x0001_88_x0006__x0001_88_x0007__x0001_88_x0008__x0001_88 _x0001_889_x0001_88_x000B__x0001_88_x000C__x0001_88
_x0001_88_x000E__x0001_88_x000F__x0001_88_x0010__x0001_88_x0011__x0001_88_x0012__x0001_88_x0013__x0001_88_x0014__x0001_88_x0015__x0001_88_x0016__x0001_88_x0017__x0001_88_x0018__x0001_88_x0019__x0001_88_x001A__x0001_88_x001B__x0001_88_x001C__x0001_88_x001D__x0001_88_x001E__x0001_88_x001F__x0001_88 _x0001_88!_x0001_88"_x0001_88#_x0001_88$_x0001_88%_x0001_88&amp;_x0001_88'_x0001_88(_x0001_88)_x0001_88*_x0001_88+_x0001_88,_x0001_88-_x0001_88._x0001_88/_x0001_880_x0001_881_x0001_882_x0001_883_x0001_884_x0001_885_x0001_886_x0001_887_x0001_88_x0002__x0003_8_x0001__x0002__x0002_9_x0001__x0002__x0002_:_x0001__x0002__x0002_;_x0001__x0002__x0002_&lt;_x0001__x0002__x0002_=_x0001__x0002__x0002_?_x0001__x0002__x0002_ýÿÿÿ@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X_x0001__x0002__x0002_Y_x0001__x0002__x0002_Z_x0001__x0002__x0002_[_x0001__x0002__x0002_\_x0001__x0002__x0002_]_x0001__x0002__x0002_^_x0001__x0002__x0002___x0001__x0002__x0002_`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_x0002__x0003_w_x0001__x0002__x0002_x_x0001__x0002__x0002_y_x0001__x0002__x0002_z_x0001__x0002__x0002_{_x0001__x0002__x0002_|_x0001__x0002__x0002_}_x0001__x0002__x0002_~_x0001__x0002__x0002__x0001__x0002__x0002__x0001__x0002__x0002__x0002__x0002__x0002__x0002__x0002__x0002__x0002__x0002__x0002__x0002__x0002__x0002__x0002__x0002__x0002__x0002__x0002__x0002__x0002__x0002__x0002__x0002__x0002__x0002__x0002__x0002__x0002__x0002__x0002__x0002__x0002__x0002__x0002__x0002__x0002__x0002__x0002__x0002__x0002__x0002__x0002__x0002__x0002__x0002__x0002__x0002__x0002__x0002__x0002__x0002__x0002__x0002__x0002__x0002__x0002__x0002__x0002__x0002__x0002__x0002__x0002__x0002__x0002__x0002__x0002__x0002__x0002__x0002__x0002__x0002__x0002__x0002__x0002__x0002__x0002__x0002__x0002__x0002__x0002__x0002__x0002__x0002__x0002__x0002__x0002__x0002__x0002__x0002__x0002__x0002__x0002__x0002__x0002_ _x0002__x0002__x0002_¡_x0002__x0002__x0002_¢_x0002__x0002__x0002_£_x0002__x0002__x0002_¤_x0002__x0002__x0002_¥_x0002__x0002__x0002_¦_x0002__x0002__x0002_§_x0002__x0002__x0002_¨_x0002__x0002__x0002_©_x0002__x0002__x0002_ª_x0002__x0002__x0002_«_x0002__x0002__x0002_¬_x0002__x0002__x0002_­_x0002__x0002__x0002_®_x0002__x0002__x0002_¯_x0002__x0002__x0002_°_x0002__x0002__x0002_±_x0002__x0002__x0002_²_x0002__x0002__x0002_³_x0002__x0002__x0002_´_x0002__x0002__x0002_µ_x0002__x0002__x0002__x0001__x0002_¶_x0001__x0001__x0001_·_x0001__x0001__x0001_¸_x0001__x0001__x0001_¹_x0001__x0001__x0001_º_x0001__x0001__x0001_»_x0001__x0001__x0001_¼_x0001__x0001__x0001_½_x0001__x0001__x0001_¾_x0001__x0001__x0001_¿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Õ_x0001__x0001__x0001_Ö_x0001__x0001__x0001_×_x0001__x0001__x0001_Ø_x0001__x0001__x0001_Ù_x0001__x0001__x0001_Ú_x0001__x0001__x0001_Û_x0001__x0001__x0001_Ü_x0001__x0001__x0001_Ý_x0001__x0001__x0001_Þ_x0001__x0001__x0001_ß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_x0004__x0006_õ_x0004__x0004__x0004_ö_x0004__x0004__x0004_÷_x0004__x0004__x0004_ø_x0004__x0004__x0004_ù_x0004__x0004__x0004_ú_x0004__x0004__x0004_û_x0004__x0004__x0004_ü_x0004__x0004__x0004_ý_x0004__x0004__x0004_þ_x0004__x0004__x0004_ÿ_x0004__x0004__x0004__x0004__x0001__x0004__x0004__x0001__x0004__x0004_vQOQO_x0001__x0004__x0004__x0004__x0001__x0004__x0004__x0004__x0010_'_x0004__x0004__x0010_'_x0004__x0004__x0010_'_x0004__x0004__x0002__x0004__x0004__x0004__x0002__x0004__x0004__x0004__x0003__x0004__x0004__x0004__x0004__x0004__x0004__x0004__x0003__x0004__x0004__x0004__x0001__x0004__x0004__x0004__x0005_Nº _x0001__x0004__x0004__x0004__x0004__x0004__x0004__x0004__x0004__x0004__x0004__x0004_]þ_Ì qÇ¿_P_x001C_¡Ê?WnA
¯kÂ?W_x0014__x000E_ðkÃ¿&amp;/§_x0012_Ðª}?dð¬#_x0004_`É¿xR
ú­?«§{¡·?è®cJ"¤?G¡ËJ õ§¿ üVÇÌ?WQÆª¿æÉ¿Gû5²Yèª¿_x0018_¥«#_x0001_Â?_x0006_DyûUÈ?²Î#_.²?íì»#_x0001__x0002_æ_x000B_Ï?tÚòDy_x0013_Ð?4ñ#ÚÆËÉ?¼Á_x0005_¿9³¿ýZ_x0014_-úÉ?V=½_x0008_ µ¿FÔ_x0008_fMhÒ¿iGh²¿Ö_x0006_ð_x000F_Jº?(W¡_x0008_e¤Ã?a_x001D__x0008__x001A_Å¶? _x0006__x0003_#'Í¿(_x000B_±Ð2ÏÌ?¬Ö¼\Ï¿Éèã,Gl¶¿ìÖÙéÇ? æ1\_x0010_Å¿ï_x0010__x0018__x0001_ïË?Ê_x000C__x0006_0ãÐ?{lXð·Ò¿YÖ`ØiøÑ¿o§­_x0001_Ic¿½oÞ_x000C_ÈÓ?ç_x0014_zUF Á¿±t·j_x0016_È?ÍæPù_x0018_u³¿¬_x0012_oz_x0015_*µ¿¯_x000C__x0015_BØÏ¿$Âòä®«¿ÿ¦mcMÂ?ßÔß-0G¿©¸^ö)&amp;º?_x0003__x0006_~ëkÞä_x001D_¿N1Ê8ÞÌ?nÍÃ_x001C_êÎ?²Õäð©Â?_x0010_îÜ_x0010_eÊ?Ø¸R±¹?ÿw¼r_x0015_êÈ¿¹4_x0001_2Å?«|¦Á¿Ë_x0002_ªÚ_x001A_Ä¿&lt;n:È¿(&amp;_x0006_ÖJ·Æ?mXlíË?Çfí_x0018__x001F_¯Ç?W§º(»Ñ´¿O«é¼_x000E_Ã¿_x0013_°pÚEÁ¿ÍK_x0004_¨M~É?ÍåùÑj´¿¸wÆiÁ¿jfMÕ+µ°¿¾k3_x0007__¹¿Ô_x000C_û_x0005_dIÂ¿ç_x0018_@ÚõT©¿®y§Î¸Â?Òª+ýÄ¿¦¯_x0007_£¿Ì_x0011_\øLØÏ?oh_x0015_*I°?qèa*_x001A_sÇ¿íÞEo¸# ?³T._x0003__x0004_ö¿xer}©Â?_x0006_Â:·¯Ø?®Þ5¸¼º?]à¢8® ¢?Ô¸óßy7¿¿'_x0001__x0011_áhï¼¿±e_x0002_#6É¿´ç¡_x0006__x0004_½¿SO**øñ³?ú}Ó@Õ?´û7_x000E__x0010_±²¿ù @Ê¿~&gt;_x0002_Ø/¼Ê?Äà#6GS²?÷"_x0010_ÑMÃ?;îê¹Ò¿DËl_x0013_B³¿_x000C_óØ-¤¿ÎÇ{C§¿§/FH0_x000C_Â¿*_x0015_ìuÓQ¿)_x0001_éMåÊ?Ïñ_x000B__x0018_;¹¿ÚÓ±_x001A_×±¿_x000C_K_x001B_´sË¿£_y_x000B__x0008_V¼?«C0¿ ¿J`t_x0018_ý´?õ£bgnº?êDÚúÆÙ?`Æsl¿_x0005__x0006_*i)¦IÒ¿=_x0019_|:ååµ¿_x0013__x0007_°_x001C_ËðÂ¿_x000E_.rÂ?ì°?F_x0002__&gt;Þ¢Î?]nÌQT¿ëÛÈÁB¬?_x0012__x0005_TÙÎ¿ø_x0013_¶_x0003_È¹?ª_x0016_@íø·?HÂÒgjUÄ?(Ë"W÷ ?ËSÐ'¤¤½? Ï=Î?mÖIÃ&lt;º?_x001E_1&gt;§.mÇ¿qÏÕ_x0002_5|Ó¿È_x0001_ÒAÑùÁ?}ú¸b?VY«£=_x0004_Å?«©Á_x001A_ãÅ?tºwÕSÇ¿Êi_x0001_¹µt?_x0010__x001F_Z&gt;²¿m4_x0017_¸?æÊ&lt;k¥?@'æz§¿¿_x0014_kFV@?è_x001D_M¶_x0003_Å?,ÑD_x0007_¸?§ý³^Ø¼³¿/_x000C_ü6_x0002__x0005_uÂÐ?lï)¿¿A_x0002__x0016_Ã?|ô²Q_x000E_Ô?ë.¶ª¿58Z_x0004_Þº?&lt;cñ^Ð¿_x0014_#µãÑ¿Øí©_x000B_ÎQ¿=R Ç¿Ðtn_x0019_Ò8¡¿_x0010_êR%_x0014__x001F_Æ¿zT_x0008_ÔàÁ¿sjHFMº?G_/_x001B_%¿º_x0006__x0011_aÉ¿&lt;°£/Ò?Zþ9ÂêºÖ?ÿL_x0007_¦nA¦¿4¦ºkÑ¿_x0005_À~_x0003_)¾?};³ÕÁ¿?"s¨ýáÓ¿«µnAYá·¿_x0017_7F¡EÆ??Ö½K_x001A_Í¿À@ÇT_x0003_°¿J¿
ÄcrÁ¿Ë_x001D_®µ4iÀ¿Y¿6~Ú?_x0007_ÁÍãr¥¿-¸®_x0001_¯Ñ¿_x0001__x0002_ý_x0001_ûqÕ³Ä?vóó«w×?¥»&amp;r_x000E__x0005_¡¿wõ_x0002_ý°¿×Ë ?Ãá¨¿*Õoý½¿_x0008_'Ò_x0018_ò·Ä?Dz¾ÞÕ"Ò?®¤ì~ÒË?NèH(2V?æ_x0015_ïÜo4?E_x0016_µ 7´Ä?_x0001_ÐÆ7þ_x0012_ ¿ÜêAS³¿1øm5X¥Ê?ÉìÝ³èÍ¿_x0012__x0013_äèî¢¨?Ò@ÅÆ&lt;£?W®¸faÍ¿_x001A__x0006_QZ¿ß7^åØ·¿_x001C_r:è_x001A_ÛÆ?ydoVÈµ¿ðÂ¸Í _x0017_¿®¸Hy®¿áAÆhbÍ?³yÊ_x0019_ÌÀ©?ÂÿÒe²¿HÕ_x0016_wKð°?zÞ`¨jÂ?6º_x0001__x0016_ÄÃ¿1iò_x0001__x0002_ª5¿o0Ës¶$Î¿¡¥Ð¦? Þ|_x0017_¨?EAÕ´¯f¿ä3²Çi½Ä¿ËT×¸"ÅÊ?ìÛEÎVÊ¿ûu_x001B_w,Æ³¿WW'iÅ¿_x0010_cV/°Â¿_x0002_I¹p_x0005_ý¿_x0014__x000B_ñ4_x0005_©Ñ?é,Ð5êCÄ?é,Û_x0018_q_x0006_»?_x000E_RdÕ!¨¿îÚ_x001C_½¿_x0011_
_x0001_ð#Ñ¦¿íÈÎóáÆ?­á_x001C_¼¾Ñ¿_x0015__x000F_'_x0012_Dµ¿ØäÕ"ÃÞº¿)nìþÖ?ú&gt;­ÔçñË?¼
ü@vÁ?(N&amp;k±¯?Fî¾lÕ}¿
¸zn_x001F_Î?_x0016_`bÆ7Ó¿_x0016_"¡Ë¤¿2I8¹éb¿Ý â_x0014_Ã¢?_x0001__x0004_MåC×Ëµ¿\
Ô_x0003_ÖJÃ¿´¥1èL+¿jÔâÙ~¥¿_x0016_6"$Û·Ø?5M²,_x0005_i®¿tnpP×?_x001A_:t8äFÌ¿»&lt;Âtä¨®¿ù7Fü_x0005_©¿ãO}ìØÓÈ?qÙi6Ê¿#e¼È_x001F_t¿}_x0014_Õ_x0011_o¸¿MÏ_x0002__x000F_ÔÑ¿_x001F_/Ð3À?_x001E_ZX7¤çª¿[z-[*çÄ?Yÿ!_x0004_nã¼? 0g+°=¿=_x0019__x001B_"\?Á?h7]¡ãÇ³¿¢ÓLLK¡?àw}Ç?Ìj×ÂA'Ç?÷ã'_x0004_}l¨?h6_x0005_ _x001D_Å¿Xü·ö_x001E_òÊ¿fÂfXq«ª?Ô\L_x0019_³Ì¿çÙ0ée_x0003_¿pÆ_x0001_=_x0003__x0005_¾q°¿_x0016__x000C_}$Ä?e_x000E_s^¬¿0_x0008_³_x001A_»?hÿ¶ò_x0004_²¿­clKË?%ôÐQoòË¿¨Ã_x0003_")Ã¿¶k¥6R_x001B_Î¿¡_x0001__x0002__x0007_çØ·?è¶_x0017_Y¶?_x0016_¸°¥GÑ?S_x0017_ßh³?cMúÐÈ®¿HÒuÁ?ÿhOj¶_x000F_¿V_x0004_¹ ª?½9 ñwÐ¿_x000E_i»¿¬®ÕvFxÂ¿Ñ_x001B_Ñ@Â¿ÏÏà+Ò3Ä?©@K$^?Ç¸ò_x001D_¹?î_x0016_8_ÛQ?7êÀàF:Ñ?Çuf5_x0001_?_x001F_A½_x0007_­Ê?Û^0_x000F_úÒ?7¨0B!¼¿¼H÷¶÷¢?_x0019_m3ü%X²¿_x0001__x0010_¹ú¸ÂÒ~p¿_x000C_u_x0017_v)c¿
_x0001_ö_x001D_.½¿odì_x001D_mã©¿©¿f¶_x0016_!?!tË_x000B__À¿å_x0019_Ã¦P?åÐ_x001B_'¨?_x0002_Ýo°?_EP3.Ç?"~1ë_x001A_ÅÀ¿F]Â~Ä¿Dëâ_x0008_äÚ?O ]¬ð{?¯_x0004_u`ê©?ðÏ0mÄ?íÿV¼XØ?ìÝbYo/²?!~c5³¿üRÄ_x000E_%_x001B_Ï¿¢+4½?_x0015_#_x000F_ ½?52â"¿2~^
Ó¿Ä_x0018__x0002_Ü9É¿dºGá_x000C_ÊÐ?Å¶_x0006_%?,î_x0003_|_x0007_ê ?íûÇ¤±¹½¿6_x0007_ïFÇ²³¿!)_x001C_$¼_x0005_³?Ñ¸_x0004__x0001__x0005_*Ë?_x0017_Tý_x001E_W_x000C_Î¿Û¬ßV_x000B_­Ó?_x001C_Ë$¶£¿_x0010_ä»~UÊ²?_x000C__x0013_,ô¡×?;Bâ À¿_x001D_ _x0003_/ÀÀ?úº_x0002__x000F_µÑ¿ÌõBÁüAÑ?Êsl_x0007_|¬¿ù'ö&amp;AÈ¿;^!Xq+Â¿Îsýwî ? T&gt;¶2Á¿î_x0007_t|Ä¿é]_¬aÊ?_x0014_+°­¶É?_x0013_µU±ÓgÃ?"àNR¶?üÒ2ë¶Ö?Û_x0008_{µÇ_x0018_Ô?_x001D_ ÷h*$Ä¿×
A_x0004_±?$J&gt;ÂY$Ê¿Ç`¤¯Iî?*ñÁûGp¼?ÌT|ucsÏ¿^IÐ_x0019_g?Û²$_x001D_Î¿3§#§êÁ?ÿw­½kQÐ?_x0001__x0003_jW)ID¾?£ÄÝ·ßH?³,¨Ø¥?_x001F_I½ÁT¿_x001F_9j_x0003_-{«?{zF°­§»¿_x0013_á`ÔôÎ¸?LÌò$FôÔ?1àÝ¸å³¿rg²%Á¨¿ÊÜªç¡­?­×x1Á?
ñËÝ_x001B_?é_x0014_S](_x0016_¹?1fé0¶À?[ó:0ÇÃ?Û÷|s_x0011_x¬¿¯_x0002_¿¨»?_x001A_ÛµÔá(Ï¿K
¦5ÉÇ¿_x001E_=Vqë_x0011_Ð?K_x0008_¾XÙ¿?zSÇ _x0004__x000C_¼?VVoÝWË?:ó´xG·¿M_x0006_ÖJÈ¿ç81m´¡?¬¦O_x000F_°?ë(µ«{8ª¿K8õ±ÁEÁ?S?ðôðTË?{&amp;â_x001C__x0002__x0003_lþ¶?á.ý_x0007_G¼¿[m_x001C_û_x0016_íÓ?´Ùîn\¸?ÚVsÔ6Ô?7sóÆÒ¿_x0017__x0002_ÏWÉ¿kÛaÆ&amp;¼?íî_x0004_Æ[)´¿/-Ûð=Î?Ìx&lt;ºÈ»?£_x0002_µ_x0003_Cä®¿#fxÛÇ¿È_x0010_¯_x000B_òö«¿µ_x001F_¦_x000C__x001C__x0002_f¿ éÞ=Å¿_x001E_îr¼{Ç´?¸Ø1Ð.h³?Öµn«Â?HW_x0014__x0001_Ó?ñ@58Ê?.ÇÙæËgÏ?ÆOól³8¬¿ifz½ì¨¿%Ø_x001E_ËÐ?jyÛq_x0002_Ò¼¿~H!¼_x0013_æ­¿Øj_x001E_¼!VÂ?_x0002_¹&gt;«ø¯À?æ_x001B__x0008_á¡x¿µ"3Q¬NÀ?}_x0011_ IE?_x0001__x0004_D@¡:²¿YÊ£Í_x001D_Î?s/VÄÛ´? UI0|É¿'wÀ¨/_x0011_È?EzÚº«_x0007_Æ?_x0002_`_x0017_â_x001A__x0019_Ñ¿ Ç_x000B_h_x0003__x0019_²?3R³iÓ¿GÝØßÛÆ¿£14æ¡Ñ¿_x001B_þ×g¶·¿S¤z&gt;°¿^³l_x0017_ÈH¿5T¼\_x0007_*²¿|qöa6èÄ¿+Á}c_x000E_¯¬?_x000B_·îªÍº?OùÓµOÀ¿¦¢=ê'k¥¿Ú_x0015_6}_x001A_¢Ã?ø.ÎIfm¿Óó­£ö¿\Å_x0011_Ý&gt;Ç ?¬by _x0017_Î?_x0006__x001B__x0016_!Ï§Æ?íz_x0017_í_x0017_ì?ÃG ØA¾?_x001D_kÛ)©¿_x0017_µ_x001A__x0016_Å?VO£j³¿Áq³Ò_x0001__x0004__x0016_ÙÈ?ãZ{zn9²?½ ¾Iî9Ï?ÕÿKi$%Ì¿Z`i60À¿ÚXjÑ?ã'ÃPÌ?(òÓ$ìÈ¿@_x0002_KðÃ¿K`Ìäþ{®¿H¼Ú#É¿W/;éÎ?C±Ç¥9³?dÿ_x0011_L´Y?&gt;Q(_x0017_º ¿_x0006_$^öH²¿_x0016_MA:oðÆ¿oä§W%«®?¥¬bNÂ_x001D_¹¿ jÒÝ_x001E_Â?5_x0012_^Y×_x0006_¯?Ä¸uzÄ?Ë$_x000C_I?þ´?õ6Ð*¬´¿j³ÅÁîÅ¿Í/7¨ÞÅ¿)&lt;LCÑÇ?ß3_x000E_ó Ù³¿`2ÅcÀ¿rd_x0012__x0010__x0003_Ó¿!âÔëÔ¾¿Çè&amp;/ºµ?_x0003__x0004_´8ýD_x000E_0¸?ðÇë×É?_x0010_iÃ×Ò#Â?Ëó÷O¢V¿n_x0001_©c¿²ÿj©ÌÍÈ¿"_x0017_óÌ°¿!¢®
É¿9=ÈêÈ¿&gt;@ú,
ú¶¿ºt=oÂ¿&gt;!qþÎ_x0003_ ?S`¸÷N¤¿ _x0002_æ0¥ Æ?0º_x0018_tá´¿b'°³¥!³?ûNµ_x000F_·_x0006_?(F¯@òÖ?¾®`_x000E_Ãup¿û8V'_x0004_NÃ?Eq_x0012_;OçÍ?²éAÜj?{ó _x0003_V»ª¿84k:ë-¹¿÷½­_x0011_ß2»? }=äR+Ñ?¸­¶ÏÊ?:e_x0005_¬Ë¿]Z¾»ßcÅ¿p,é9Ð_x001C_?STÃ_x000C_c±V?/&amp;ät_x0002__x0003__x0004_ê±¿_x001A_¯§?ð¶Î_x0007_Úr¿3_x001E_t_x001A__x0017_mº?Eß]o_x0011_¿°±k9­ÛÇ?z_x0002_"²_x0017_º?ÍÒ®ì_x001A_iÁ¿¦Mô_x0012_±¿Ä}±ÔðÉ?A_x0007__x000E_¸ ?_x000F_ èÑÎÏ?u3_x0013_æÌÒ?_x0001_©îYlÂ¿"XêMw_x0010_Á¿_x0007_ÅW_x0015_h-Ù?ÃÈÒüÕ?5_x001A_+bdÖ?}Wö_x0006_À?\Aµ;Õr´¿ë@`hô_x0011_Á?.¬®Aù°¿O_x0011_ÏÀ¿_x0001_/¡iaÐ?,®Ò/Ð¿H&amp;e8Þ_x001F_¶?Z_x001E_¬×Ì_x0017_É?Z_x000E_ý_x0018_»¸¿÷q[1¿_x001A_¸QsÌ¿LrÅ¿_x0016_²?_x0012_åÐg¿_x0001__x0002_N%õ±_x0014_òØ?4ìyz*¯?²â_x0001_¦&amp;_x000F_Ç?(X_x001F_æÖ¿Kô´ a±¿_x0005_Ò¨ò¦¿ûxkoÈ?uí_x0005_KâÕ¢?.
y_x0019_CD?Ý¢ß*²_x0013_Ñ?MæÉj_x0010_Æ¿_x0013_o_x0008_¥5_x0018_?'ðÂä­Ï¿d_x0016_·qQÑ¿y%jKü_x001D_¾¿Òk¯H|Ô?JeN¦µÓ¿F_x0015___x0006_\Ò¿&lt;ÅBÈ¢PÀ?ªóFÚY§Î?P_x0016_¶%ä·?_x0016_¨÷Õµ¿LX#»Ú?±E²Ï?1ÈYb{*´?w_x0012_Â¸_ ¿1_x0007_¢ïo¿¶Iü_x000E_u¼Æ?P_x0006_ÞI_x0005_2¼?£ð_x0006_vU¿Ïs_x0008_ßKJÆ¿ZÊ_x0014_Ã_x0001__x0002_xéÙ?XÁ¡~X.Á?3&gt;f¿ö'Â?%_x001A__x0002__x0002__x0012__x001E_°¿àiÆ]Ç¿à_x0003_ÎÁ.Jw?CÉQÀÈä°?_x0007__x0002_ _x0012_®D¿?÷ýÍÝÄ¿_x000E_vñö0ËÏ?JT¼g%Â¿_x0011_á_x0010_È_x0011__x001E_Ä?F¦òï»?é®0PfÄ?*ç_x0002__x0007_l¦?X§ élÒ?Î»H|)U¥?²[_x0005_ZÅJ©?uwþ=Íê°?¿w_x001B_Ó}é°?&lt;=®Ñ¤Ò?½¨Ì[7_x0017_À?ÛÞ)ÂÐ?É_x0006_¥RwÕÒ?Ë¹qÀÏº¿_x001D_)©c¿0¥?N&lt;^¶y?OUöÆ÷Å?§FÝübéÉ?8$í]J\?þÌs_x000B_oÑ¿þ±e_x0018_Ë?_x0001__x0002__x001F_z_x0001__x001D_E¶¿2:cý_x0010_ZÓ¿¹j_x0012__x0006_´?/!5lx§¿ç¬?_x0010_P7Î?ÅïìþëÒÄ?_ü­yÓÇÊ?ü²(Í²Î?ÞÒ¶w¿_x0011_»~(Ò¿ *ùl6È¿ú|XÂÕ_x0005_Ä¿¶ fÈ/ Ô?©LÓóè¤¹?9!û _x0008_Û?é ÞRì°¥?SÕë¾&amp;«?ûÛ_x0005_½_x0015_¿çú~__x0017_Ç¿`mÅ¡*À¿+êãjgÁ¿_x001B_ñë_x001C_Ñ.À¿­A½&lt;Ã¿¼5éÊ¼? ?Å;í¦¿.áÏ:¿©_x000C_Ul±¿/'Û{ðµ?(p_x001D_cï_x0011_¹?5ý_x001A_úÓ?}_x001E_+,_x0014_P½? _?Ð_x0002__x0004__x001C_8Ð¿|Þ
¡_x001E_¦¿i
»«Ï?8EÂf,_x0005_Ð?nSC5Ê¿Lpú®v_x001C_Ç¿({Ü_x001A__x0010_l»¿B|¨_x0010_ð_x0015_Ë?ÒÔ_x0019__x0004_·?8(ò°hz¬¿&amp;_x0010_8æ)Ò¿IZ_x0016_ê¶uÃ?ð*]@ ÄÅ¿îû&gt;®ä»Ç?·ûª­ö¨¿Áª£ÇuË?GRØ_x0001_^¸¿Qo'¤l_x000B_Â?¼p©ù´KÐ¿_x0017_dE_x001D_Úc¯?s_x0014_T¬¯D¤¿!_x000B_otËÑ¿
ø{0¸Ä¿2ùÆ~¤}¿¨ºÀDuÉ·?Ôþî¶_x0015_3Ó?°Í_x0018_(6KÊ¿_x001B_óP/Õ?_x0015_Qö¾_Ç?Ë_x0013__x0002_â¾¾?ÚüÜ_x0003_sÐ¿5ÖS!!¿_x0004__x0007_SF_x0002_ÜZ@Î¿»$vH¨©¿úM_x0017_îÓ_x0013_Í¿_x001B_7_x000F_-À?ÞÄxo¹¬¿¿z_x000F_Kç|Ì¿8%BâÊÄ?iN_x0018_Ã&amp;²w¿¸{Ïu1»¿Ï_x0003_æ_x0014_Ò¿è*yÒi¤?(z&gt; £ZÌ?á_x0013_/Ii?ÌûE/ ÛÁ¿|ñlÇ£ÛÅ?¼È_x0006_ÄÀ?&gt;Þ_x0004_Ô?_x0005_ºª;¿ ïÓYhÚ?à`/Á¿U/Ã¿*_x000F_Å?) Ó_x0006_ò¤¿M`×_x0011_¥À?9X¤_x0008_ù«¹?7oxz_x0011_¿¿k¾_x0001_L¨ ?«ft»_x001C_$Ú?þÉ_x0019_z¢Î?ztÁø|Ð¿áÐ$¡Ð?_x0019_· °äÐ¿ÿ;S_x0005__x0003__x0004_
Ä?a=`¶Â;Ä? »`_x0015_ÝÈ¿¡Ú©ßl3Ë¿¬ÍMI_x001A_ ¿j]ßÞ¦?.
XO'M?FS$:ØöÁ?5aÔãµ¿Öi~¹Ä³?S¨rÍ¶Ã¿ÆÆ_x0011_Ã?¹ê´Ãº?e²ÑxxÑ?í¡_x0018_Kh©±? ¸2ÒÏ?4ÈG_ZÂ¿tSbÊ¿àa(_x0015_öÞÍ?_x0014_ÿ©íYâµ?ÜH_x0013_3Ï¹¿/7FÎ¿í_x0008__x001F_ÌiEÔ?$y¸`5Ó¿cÃ_x0003_/FÛÔ?1ðS É_x0018_½?j êé_x0014_°?ðKèÄ«?¡]X&lt;_x0016_½?_x000E_«lk5°?_x0002_¤âX;_x0001_º¿P^_x0016__x0013_7²?_x0001__x0002_hÛtAÁº¿¥O_x0012_DÝ°?`~xûR¶¿û,_x0005_É/_x001C_²?÷âv_x001E_:Í?¿ÃK|5Ã?ÒQ_x001C_´ ¹¿òLH_x001C_zÒ¿¶Z(·TÙ´?³KQ&amp;mýÆ?QêfÁ¢?)´.­RÌ¿gìç{L¼Á?_x001D_Ñ"=Nº?­_Q_x0014_¾?ää_x000B_Ç`ØÅ?je¼,"¸¿_x001A_ìæ¯×°¿á¿8Ø&gt;É¿¡ìC_x000C_)Å?)µ®_x0018_¾_x0019_°?Ò_x000E_]Z²*»?Dß_x0008_tÈÁ|¿#_x001A_½CtP?ÉGzVQsÏ?]Ø±P· ³¿øHq9¨zÁ¿¯ârxÇ±¿á&amp;¡_x0006_Þ¿âïL]_x001D_Ë?~£F_x0007_ÙÀ?7Õ_x0001__x0003_Y°?_x0010__x0001_9Jí]¯?ù_x0017_Æ?ð[Ñìmý¨¿Ç¶u+óvÄ?Ø*þÄ_x0002_·¿°³^u«Ó¹?aa!Ë¿'Â_x0008_6f¦¿7*PO3_Ñ¿N_x0004_¬EÌx¿#
«uÛ·?Î}­.ú[®?ö®À_x0003_
%Ó¿¥"ì_x0010__x0008_;¼?v`æ6E(¼?hÀ_x000E_¯Ú_x000F_?ÍÈy+K?ÁR' Ç?4/ñAª¿Æ¬_x0008_×dÐ?9_x001B_~'ir¸¿ê¤_x000F_yDÎ¿&amp;ó_x0014_½_x0017_ÓÓ?,±Ò¢?_x0015_/0ìã?ª¶_x0007_ø]èÁ?ú_x001F_×S£±?C#E_x0013_À¿÷¿Å}HÔ?"Z·TÂ¿Y^_x001B__x0012_²_x0007_Ó¿_x0002__x0003_øZòÌÌ¿ºã_x0005_º¼ØÉ?Ïîºüò ¤?ä:3_x001F_Sçn?_x0013_G5/ÝÐ?g)yªÅ_x000E_À?_x0018__x0001_ÃÕfÃ¿Ñ`¹Z\Ê?d_x001E__x0010__x0014__x0008_ë?Òq_x0002_ç³\?gÉeO ¥¿ßÃYEÕ²x?óßÄ_x001C_IÀ?â_x0007_9ü4¤?ñRZªù4Ñ?q½JÇÍu¿D_x0006_C¡?®=_x000B_&lt;æÀ¿ù}è_x0016_´×º¿´_x0011_Â_x0006_Ã?¥jàïvÄ?µ\
ÅÁ?¬#ØÐÊEÆ¿,Ù¹#_x001E_º?k_x0014__x001E_øl¿VÊÁ_x001E_¥«?jÐMoÃË?4HÃß¿ÊÌ?{uìË{\©?}x²c¡¹¿xm_x0008_©²Ê?UæÁú_x0002__x0004_æ¯Ë?E9!´]Dq?ðÔã¼_x0002_àÀ¿­$$Y_x0001_?u"èU`Á¿R#¶çét¼¿ DfæZ¥?_x000E_·çèõ}Í¿ç_x001B_ïºÈ_x000E_?e"åÕ#¥?#pV{j¨?W[E[_x001D_?·aV_x000E_¸¹?ÈÜÖîá¶¿õDf¯Í|¨¿_x0008_JFð&amp;Ô¿è÷ÔyÑ¿æ°LcnÕÍ¿³kúmwÇÙ?øÙ/,s»Ô?z_x0017__x0005__x000B__x001C_²?¬_x0003_aQ¹_x0014_®?J÷ç_x0010_p_x000F_¯¿GOÜÍt¿Õ?A6;P_x0008_Ù®¿\ ÝÇ=Ò?§_x000C_ÎÂõH¶?¿`Ü)Ø¸¿.u&amp;Ó¤É?Aòÿåà©?Áôçz_x001C_:g¿_x0004_z¯#ái?_x0002__x0006_¨+}6{}¸?jØ²_x0010_úk£¿×£Þ¶6Sº?LHè_x001E_ÎÇ¿±¸ç_x0003_¹¿V_x001E_ÛJptÍ¿¥_x000C_&amp;bÛÓ¥¿º_x0019_´yrº?_x0017__x0001_÷_x0013_ ª¿¿þñ]ÄË©?úÇõþH¼½?Ê[Ñ­_x0008_RÆ?d&gt;¿M_x000F_&lt;­??ð_x0018_P[Ú¯¿_x0013__x0019_N_x0018_0¤¿©ëf_x0008_ZÂ¿_x0005__x0017__x0002__x0019_¬GÑ¿.ú ·É?cÊ°«±¸?H²X±Û¼¸¿Uú¬«m¿è_x0006_ÂÙë½?¬_x0004_U²ñlr¿ü_ß¸ÏÒ¿ÜY­ j¸¿sZ­Åö_x0015_?ñÉ6øÓ¿Î__x001D_Ön½¿¹A_x0006__x001A_É³¿íãòòþ¹?®ßÌá¿¿¢0_x000F__x0003__x0004_úÐ¬?åª_x001F__x0010_D®¿nÅ[(F¾Ò?4_x0002_ÈsCÓ?ªÄ2.þ1¿¯Ð_x001B_vVx?ÇA¥;È?'Z_x000C_]_x0003_0Ñ¿_x0016_ãùÍ,®¿]ÎùMAsÆ?_x0006_ 6Yº?ÙLÎµ_x0002_­Ñ?_x0007_rG"/÷Ñ¿ÏØg¨®r³¿¤XxÓË?à¾¥hÌÓ?è[²^(WÉ¿_x0001_à|!pÅ¿¢'i_x000E_Ì°?tÆ4×ÀÀ?Û-V@ú¨Â¿úÕ¶Ò³u¿lótbuß?éAu&lt;î³?_x0019_e¬ã¿" Õî?²ó×_x0007_¼|Ò?Å]/_x0010_oÈ¿§á=i \Ì¿ukØ¥­t®?¢;kÿÜ_Ð¿7È¾þuÏ?_x0001__x0002__x0017_Q`_m;¥?s_x0006__x0017_@V}¿?%Ðãâ¨¦?ì±²Ø·¿~_x001E_bãÃ¾?óù_x0015__x0002_ºýÙ?òÍk?H²&amp;ýbf¿_x0002_á;8¸¿Ze_x0003_@?µ[z_x000F_±?îaã$9[?±KFß¼¿úû£ùº#¢?×_x0001_QæT´¿_x0006_hnÖ_x0010_?ñ_x000F__x000C_9¿7"ÒEÙ.?_x0007_Á÷"Õi?êÇa/(tÅ¿ø_x001B_¼jáÔ?ã©ÍQù¯¿ã_x001F_yµ¸¿}ËU_x0006__x000B_L²?èy;)© ½?#PATiµ?ÐêGGÃßÐ¿\Ç7áÖ?;«_®Ê¡¿hQP÷ÿ_x0016_¿¿Y4Ç×Ç¡¿t*cì_x0003__x0004_5±?nMq_x0018_:n©?.{'´¨¿5]î íß¼?_x0008__x001C_§¿«BÀ7Ô½?CÅðÍ»_x0012_º?BüMe ¥Ç¿}1ØM_x001E_ÒÌ¿T;_x0019_Æ¸g¿¿uû_x000F__x0014_p¿_x0013_¸+¦&lt;ù¹?_x0010_§JÇÎµ?É_x001E__x001B__x0002_@Þ¼¿YÙz`êñÈ?äâø&gt;Ã¿Uî_x0015_Xdú»¿;Æ+_x0006_Ô4¿yk_x000C_YS¿´³Ê_x001C_ÆbÃ?à}¨NDµ?r.q
9¿Áô)Ìz£¿êú_x000C_å-Ò¿Ä_x0015__¬ìÑ¿'R×_x0001_¢¿_x0004_×v¿¨_x0014_Ì?×5äñÀ?ð_x0015_M¤|¨¿_x0002_.KYÂ¿¥S#V¶¿/æE¬8»Ï?_x0001__x0002__x001D_I56_x0016_¶?_x001E_Ó_x0014__x0004__x001A__x000B_z?«±_x0017_«£?GiªðËE ?3_x0018_Bg¿ìP½_x0012_`À?ï·n÷)t¿{RUôcb·¿ÀÏ_x0012_ Ð¿ å2I~q°?ê&lt;¿_x001A__x000C_ ?9êQþ)ùÊ?
j·&gt;Á?OgvÆíÇ?)i_x0006__x0019_IÊ±¿¹ñ_x001D_T_x0008_£?a WðÑYÏ?À]s³ÉbÈ?ËJU}³¿[_x000F__x0005_ù(ÌÑ?¦Áêe?^^ÙÌ¿9CVÑk9Ð¿,²_x000C_ñå¯¿+sHH_x0013_¶º¿ÀÊ¥&lt;Mýµ¿0_x001B__x0015_´$wÅ?Øï_x001C_§½¿_x0016_W_KÉ?_x000B_¬648U0?_x000F__x001C_òXÄj¿Dz_x0005__x0006_¹·¿¿6ÍR%D´?±rI{Äý°¿¾8,íi¤?he(ï*Õ?bþ¯_x0006_?ê_x0013_Óï£"Æ?ëDÙö_x0001_¤?\÷_x001D_åý¬¿öuDyüÊ?­RYrVÅ¿ .V¡íØ?E Ú_r`µ?8'P077¹?ZAaÜ%_x0003_Ä¿_x001E__x0003_ÉÞ¼Á?_x0003_#@°*Y_x0006_?¡é{i_x0002_¯Ò?3^\çv¿ok_x000B_\HÆÐ¿¤¥_x001D_(~¨S?_x000F_4]Ã_x0008_Í¿AÑ&lt;.TE¬?vÏ_x0004_®ý[?d4¥ý¾zÇ?_x0016_g¹/ÈÉÎ¿ÚÝH×?ØÊh½ÜØÆ¿
ÁKGn¿¿C_x001C_ª¸H×}¿9Ä@Ó P®?_x0015_½OØ¼¿_x0003__x0004_
ï_x0002_ø+Ø¸¿;1_x0004__x0015_'?hgS#XÐ?a¿Ìì÷Ü©?_x001C_¥ÞÐÞ¥?Cì_x0016_d}«?¹}°CKÅÈ?mn®{3È?¨÷í\_x0012_?&gt;«|D_À¿çÅ~ÂÚ?­"ÏI_x0019_¼?_x000F__x000B_Eó_x0013_¿?²¼ý¤?­Æ¿ä_x0017_"3(Ñ?%JË²_x0003_É?[,Ù`sÑË¿Ò»_x0017_Æ.Å??Ó+_x0014_s±¿%h_x0010_¬_x0001_Ô?ÔX4Ú jÁ¿ÛµRìï±?ì'f¸ò~?½RY9_x001D_GË¿,tM=g¦¿Y$!³
B?i?Ñë+Á¿ûø_x0015_.Ð?Ê?_x000C_Û/z7ÿÅ¿crº1ë_x0013_¿À_x0019_»àMB­¿¹&lt;«]_x0001__x0004_»(»?å /¬#_x0008_·?ÝÏåDÐÌ¿ç¡
°¿_x0008_Òn_x0018_¢ÚÓ¿=Ç·[ÀÐÁ¿ð:$_x0001_Bû¿¿æ:E=Á¿~;ÇpÂm«?o¬{Q²Ô?áÝ7ÀÊ¿¿= ú³õyÒ¿ð_x001F_päëÂ¿üCS_x0001_6­?BÊÃ__x001D_
«??_x0019_EWÂ?b_x001C_sg_x001D_½«¿ÿç,mòÓ¿À_x0017_mÀªj¥¿í»Ü\#Ô¿½°P(_x0002_æÁ?5*?ÅÒÚ?¤²¹_x0019_o¬?ÞKÛ_x0008_À¹º¿_x001A_Ë¯\¬¿ê;7´&lt;¥É¿«x:ØÔA¹¿_x0003_|MþÙÇ¿Á´|f¢¿¥5ÓPÑ¿_x000C_!ë·Æ_x0007_?òK§_x0012_Á?_x0001__x0002_TvãIY9Ô?_x000E_0sxÓ_x0006_Ë¿ ¤ê_x001A_½?°&lt;m¨æë¿OÜR_x0008_yÇ¿ý_x001F_ò_x0006_¿²¿YX³VÞÈ¿_x0002_Zi¤oË¿%ÿ_x0002_5?Ñ¿_x001D__x0001_qøBëÐ¿g_x0010_-qéÂ?u#g¿Ò ?Q_x0019__8$¿Ø_x000B_r4ËÊ?,:¯_x000B_Ö?&amp;Kµ_x001A_&lt;¨?o_x0016_:ºËÂ¿_x0019_i¸ýº¿_x001B_dÍ|uÞÅ?®Ï·_x0016_C±?Â#¬8&amp;_x0010_º?_x0001_ú¾T_x0017__x000C_º?à\VÁ?_x0007_6_x001D_Ûë»¿Ë¤_x0007_xñ¢?® F"Ò·¿_x0007__x001E_Q`íÅ?_x0011_âDîÉ?_x0017_qu/Ì¿Æ«B ¶´¿¯äC_x001B_¿êNê²_x0003__x0007__x0019__x0017_´?_x0001_.¸ìÏ?µ_x0013__x0010__x000E__x0006_O°¿Z¥_x0012_ëÊ_x0004_¸?Ë5âoÊÊ¿íL*à9_x000B_Ó?_x001C_HZ_x0005_CxÇ?C|ÂÛ´Ú¾?Kyï¿_x0013_¾5£¯? H_x0005_mª¾?"{·B_x0010_*¿â_x0005_ÙÇP¿¿BÄÆF_x0003_±?dJxÂÆ?£_x0002_ê~aÍ?+{_x0016_Ô_x001E_À?äùGãE_x0019_È¿VBó5ôÅ¿"¶WÔZ£?ÃqµqÃH³¿_x001B_Ð{+¿ÖLÏßóW´¿2R&gt;_x0014_jt¹¿ßýú_x0004_äÇ®?sóÑUUÀÈ¿å_x0018_æGïIÁ?FÛê_x001C_Ô0£?ÎQ³¿¹î_x0008_ñ_x001C_»?ôÖ¶böÕ?C'dk_x001A_ì´¿_x0001__x0003_ì_x001F__x001E_É°Õ?Y3wY1gÐ?T_x0003_&gt;«z7»?;;pS`Ú?JÀÜüH£?¡_x0012_"Â_x0018_À¿E_x0008__x0006_ÒÁ_x0012_Ò?ò|ö­û¯?$~3j_x0010_Ôr?%_x001C_k.?üØòmÍ£?_x000B_Zvké¸¿6þ_x0015_b¿Êñgø¡Ã?ëN¥ çÁ?Yª)¯_x0019_[§?ÒìñÝ.{¿_x0019_¬\WÖ¼¿Û_x000B_¿³UXnÐ¿¦Ö¡_x0013_³ª¿,ïÕ£"Ö?'_x000B_ì_x0016_dMD¿´_x0014_¬{®_x0002_®¿ðÓìðS×?=EX0¹¿ªYT§6ê¿fÍ4¹Ö¨¿QÉ_x0013_Í/E±?åuAR²ÇÊ?vûsi_x0018_³Ñ¿5+~%_x0002__x0003__x000E_GÁ¿!¥&amp;_x0002__x0007_Æ¿æ\AÄ&amp;_x0012_Ã?t¢_x0005_°À&gt;³?XJú'N`²¿û5_x0001_J_x0013_¿ÕÉíõM¾?Ö{Éö{Ë¿ð®º2±¿Õ4Ð_x0018_Ð?et&gt;E©5?Ö_x001A_Öþ~²¿¶k\´pQÄ?_x0003_ràvïG£?/Viª¢?WÜ_x0003_±¨¿j» Êo¹?]?ÝkË¾¿_x0019_¡qãý¿É?wÚ9¯È?Pùc_x0011_ñº?ÁPXá2Ä?;÷_x001B_+½ïn?&gt;¨_x0010_Û_x0011_âµ?&gt;3_x000B_·_x0013_Ò²?¥Ä|Q2¦µ?ôëRRÞ¿½ý_x0019_å ²?ë³ _x0011__x000E_Ûy?ÿª1ÅCÙ?Pe¸¯¾¥©¿ÉI_x001B__x0002_ÒÑ¿_x0002__x0003_jÒì_Ò°¿(_x0015_=¥_x001B_¥¿«ä=QNª?_x0013_.%kÃ?8 ðJü_x0003_Á?Å£P¡tA´?_x0011_?µ¦7w¿±¶Úíoe¹¿ öè?aÂµÈ¿_x0018_?æµ?Çþ¾ÚýÈ?v_x0001_LP¯#Ô¿N©ë¦Ï­¿ñ1ÜC_x0010_£?ëëÜ §¾¿áâìUF´?¦_x0011_Z_x001F_Ò?_x001B_±îR°¿±Ý_x0010_ù(HÆ?¬ñ9ß?6ïñÿ*¯Ð?DE¥9Â¬É? gp_x000F_DÑ?H°~å¹?¯!æð_6Æ?_x000F_üµjV ¿SéN4_w¿à_x0017_ÕîÙ·¿_x0001_mO_x0005__x0012_MÄ¿[Q,}¯¡?09c½_x0002__x0003_:;É¿Å«p·­¼Ä¿
¨?ÌcýÕ?lFõ].Ô?è/v¥´Õ?u^ÈP_x0008_«¨?¢Û_x0018_Ë_x0002_?_x001D_ÖV¸y×?ÖïWg_x0019_±¿ø$M:Ý£?';â_x0008_§5´?È HÉ[Ò?-;2ûåÉ?H­÷ß6ú¾?.ÀaBA%Ã?pH$_x0017_¬?2ZfÅÜþÀ?_x0015_6h¼¢×?+Í¾f¢­Á¿Ä_x0019_Î_x000E_l]Ð¿­=î«_x0016_Â¿_ÇêÇÞÅ¿òvÇB7ÃÓ¿Þ'_x0019_Ìx;¬?:_x0001_FÛ]¬¿È1_x0017_µXG ?gÎ_x001F_º¿v¥u±Ó¿Ð ÇQ¿Ç_x001C__à¤_x000B_½¿;°Ü´ÏÑ¿_x001B_.-ÊÂ¿_x0002__x0003_ôc_x0004_ËF2×?_x0006_ùiÙÃ?Ñ±u_x001B_¿?GX_x0017_Æ_x001A_~ ¿X!_x0001_Lã¿Ç?3LIp_x001C_¡¿ ð2¢_x0013_µ?§þÃg"Ì¿ÉíÂ!Î6È?³_x0017__x001D_&lt;ó·?üV_x0016_QÃwV¿¢­»Ø8 Û?_x001B_û!ö9X?Et89ÅÃ¿ÕðWL"?ý8_x0001_ëòn½?m%ê3!t?ªù_x0007_«±ÑÁ¿_x001F_º&amp;3æÜ½¿syñ_x0001_¢¿c^/Ý?_x000B_}ÿÕH¬¿|£§ß_x0001_|°¿ýFº¿¹×xo4¤?mP'Ð øÈ?í{êXÔ_x0014_½?Ô_x001F_zR_x0015_úÉ?§_x0014_d`!¶?m çà! Ñ?0_x0014_¬hh§?Íì'_x0001__x0002_uûÇ¿ÙXIíÄ¿LµGwi?!û±±õÌ?ðkTuøFÆ?vàuK_x001D_µÉ¿×\wà£Ö?@3Öàx,¦?ïs·è¢²?Z M ç0?¸]-ê ½?_x0015_ËêèF¾¶¿öyTÄ,ôµ¿Ð_x0007_v¬4Ç?_ø-p{}?_x000C_=C^ÖÞÅ?_x0013_ËþVös©¿.pNA¼?m«¤=ë9Ò?_x0018_ç¯_x001E_À¿±_x0011_çý(Ú³?Ê_x001F_+&amp;­ï¿V×SbDó¿Ë¶¼þ½Ä¿&amp;%5XJ¹¿2ëÚ|½¿m4´hÊ?±¯_x0008_|³?¹åV^_x0005_¡?i_]Ã7¡?JÁ=å°Ï¿_x0005_Â_x0002__x001D_Ë¤¿_x0001__x0002_cTl2«ëÈ¿_x0015_g3§Q_x0019_È¿_x000E_¶ç¹\ÖÑ¿\ûl *Iµ?·_x0014__x001F_æ9¸Ë?-ÔL hÆ¿ÏWýf?&gt;ýÀÀ³¿°_x001D_gDrìµ¿\¬_x0005_[ñÃÃ?­_`5+¯±?ôÂ(FiÞÂ?mnzDe?LÖ_x0002_&lt;µ?_x001A__x0003__x0019_%[À?ÌBÇWÐ¿w}Î_x0016_Á?O³_x0014_IÔ?.&amp;S¦òw×?]ý§)!½Â¿_x000F_M8É?»ä¾vYìÈ¿5^AbÑ¿,þÌ¯_x0001__x0016_ ¿µõba4F©?r½ÚmÓ?xèWOm_x001A_Ì¿×Í¤_x0008_?Û»ûÚ¡¿Ãûa_x001F__x0017_ñÎ?DrºC´ú¨¿IÔ~_x0002__x0003_µ_x001D_½?÷zsj/¡Ø?Tàå"jÓ¿g+mäðÐ?bâæ¦ª¤¿RÃQ_x000E_¥¿o~ð @Å´?egÍÆÑl?õ&amp;ÖÌMÎ?ìÌ¡0Á¿¿$\PÁî°?ùZ_x0016_¤9µ¿féw_x0013_ï#?ìè¥pÑ¿³_x0003_-Ó_x000B_J¸?Æÿ_x0007_Ö¦Ç?¬7_x001B_ü_x0014_¾´?1/7{y±Ä¿&gt;¼%yÑ±?'ÈsuùÊ?-_x0001_,LéË¿nÅ_x001B__x0001_ÂÁ¸?øiRH¾?k3Ô$8_x0013_p?2_x001C_K_x0006_Ð²¿ðF]¾í½¿aUC¶»?¡K×|ð_x0018_®?ÝPD4¤Î¿Ms±÷WÁ?}Öé@åZ¦?Èì6Õ·Ã?_x0001__x0005_B¨xRË¿/$_x001E_9ìHÕ?_x001A_ºò&lt;×_x001F_¸?_x0015_}k72*Ï¿væ»_x000B_¢°?¢£3:Ò?¬7¤1_x001A_¾?ð)x;Ïß?+Þ¢àË?íu.yH­¿¾íU M·¿Ñ¾&lt;à¹¿ OÈ¥iõ?_x001E_»Ä3âÃ?Ñ_x0004_f,Á?2(tÐEâÎ¿_x0006_¼0óÈ1²¿Âø_x000B_._x000C_½¿g8ÎðüÄ¿(3Q_x0002_ë¢?àou'á=Ç?Ï¶ZHÀÉ¿~_x000B_D_x0003_Ëµ?àt7ÿÓ«¿CK¶=_x0001__x0001_s?}Z´ÿ_x0014__x001A_¶¿_x0006_ðy_x000B_È¼¿×±ª&gt;û½? 0_x001B_8®8È¿AÀnþÆ¿Púù¿ï¡u»_x0003__x0006_[¿_x0005_Ø_x0002__x001C_ùº´?F_x001A_±D«_x0013_­¿¥ T_x000C_z¿¡ÙíB1ùÁ?ýÎl#yéÂ?¬ýîõôAÔ?|ÅÉ:Ç?$Ôy]_x0011_°?*n¾ºö«¿°¼h_x0001_Ò?¤p*_x0016_CÃ?­çh_x0012_ÂÓ?¾ _x0010_ï ¡?:U.µÍ&gt;Ê?e&gt;/ü¿¼6©ð?1B§ ¦¿øM´_x0004_ÒÍ?_x0003_Åh_x0001_´¿÷!_x000C_KàÑ¿#z!9Á¿_x0012_ës¾¿"|x+S­®¿_x0006_P=ÇÑ_x0010_»?ØøqÒÉÃ¿Y_x0013_éW#2Ä¿¾Eª¹¨?VRõw?õ/=§Ê?z16`ÒÀ?~%i_x0015_£º¿_x0004__x0006_"_x0001_à?_x0007_§¹pÀ¿~g2´?ÖV_x0002_ü¢4Ö?g?Qò_x0005_¿_x0014_»Ø-]Ò¿ý_x001D_8Æõ²?ÍÊ_x0011__x0005_l_x0008_¸???Î ¹Ã¿5*wñ´?ÞýÒ?_x000E_Úã1Â±¿O¼þéÐ¿éÔZøpkÒ?_x001E_:_x0008_@ ú¼¿Kös.{¾Í?Q_x0019_¨_x0002_8ÇÂ?å'N]6Ã?[r#_x000F_?[aJÊÝ²¿h_x0003_©ý¥~Å¿_x0002_Bî&gt;_x0001_S·?Þ¸$á­³º¿ª­ù¶¸?ñ-Ã¿?Mã¹^¡v¿!¾_x0006_¤¿ù&lt;Û¨ùÄ?T´¿x°¿_x001E_ß_x000B_O§¶É?`þa×t¿¢¿
«?#_x0002__x0003__x0019_¹Ò¿åo ÑÐ¿_x0006_hv_x001C_®?Çµý¬&lt;ª¿]Q³ì!ÉÓ¿KUyh_x000C_b¿/,÷_x001E_@Ê?ºR_x0008_ÖîÆ¿&gt;_x0005_Ú´$f§?&gt;y$¿R¸?Ñ:¹kñÓ¿0åZ·?B¬È_x0019_EÁ?7_x001B_©W¹¿ãgDk_x0007_äÓ?QÀ_x001C_´Ã¿Iã_x0008_øô-¸?Sl«d=´¿ªNæ-Æ?ì.ò_x0007_÷Ö?_x001C_øb!ú¿¾Êd9úÀ?f±/]&amp;É?_x0014_rá1!Ç?ïHÝ;:É¿hñ¢ÅI£¿5Ò}CZ¬?-
_x0018_8»±¿1yéA_x001F_7Â?_x0012__x000B__x0010_r°?ÝÎ5"_x0001_3Ó¿òøw±_x0008_ ³?_x0001__x0002_÷W__x001B_^´?_x0005_Ú'_x0017_Ð_x0001_È¿_x0014_)¶R%Ò?C_x000F_pP?°¾P;2ý¹¿§Ûë)¾ëÃ¿Ù{Àê}CÄ?ÙK}kÜÁ²?Ó9Øj7ÖÉ?_x001F_°õ_x0006_æÒ?_x0015_2Ø}Ñ¿,?_x001F_2°?aGÛÇaÃ¿/¼Ô_¼Æ?_x001A__x0018_ç"µ¿í£¤/ª?_x000E_vnÜ_x0019_Õ?Ê®¯_x000B_þv¿F|åð½¿zß_x0008_é=ÂÆ¿_x0002_ b¼UÊ¿(_x0014_U5
³¹¿P_x0003_1QèÆ¿Ó¼j7õÆ?|o@:wÂÐ¿_x0015_P'_x0017_±?(_x0001_e :Â¿­½¬®â9?(ª3o_x001B_°¦¿_x000E_ÑÙð_x001E_Ì¿'_x0005_l4?­_x0013_H_x0004__x0008_Å_x0016_¹?Ò_x0007__x001C_90À¿Q¬S/_x001F_TÍ?_x000B_b_x0018_¡Ð¿HÜ_¾¦´?lËñ\)½?¡WS¡Á?B.dõø¦¿_x0019_
U_x0003_£©®?¢_x000F_xÚ?)G6_x0010__x0002_Q?ð øÁ½Ò? PSÇ?E:Fòº¿_x0001_@É§8 °¿d:¡ep?_x0004_6:àà_x000E_µ¿×¯êÊ?_x0007__x0012_A_x001D__x0005_È?_x0006_¼×$âÒ?ä!e¹EèÅ¿©É_x001D_#ì^?`ºDxû¡¿mj¯ñ°ïÂ?îÞJÆk¿ÿr5ø×?Z_x0010_3c¨¡¿¿4bØµ¿þcçç÷Í¿òÌ,¿Ò?FEé61[±?÷Tíÿ_x0003_¶Í¿_x0004__x0005_þò¦É%ÇÕ??ºi2¤Í?c8Bb»(Î¿Áå#­X±Á?|Ý!5g-Å?äWÆ¸È¿}»t_x0004_bÝ±¿_x0007_§WøAÍÏ¿àïb0?õº¿_Å#ò®w¿/¥_x0003__x001E_?­Ó?y&amp; H{§Ñ?¼B_x0010_¢ùÊ?áÑzèU¥I?QñïNOÈ¿¤_x001E_¢MÊ¿*[«µ´¿.Ý³}H?äþD7Æ?_2"ûË_x0016_¿X\}&gt;_x0006_}¿D&gt;I'ÿÈ?_x0002_ú_x0008_ka¾Ä¿_x0001__x0017_´×r
?À_x0010_k§&lt;¹³¿tì¢_x000C_4&amp;Ô¿_x0003_K£êÐ¿&amp;®ÎÛõ»¿¿ú» øeÑ¿_x000E_¯²*ÌcÁ¿_x0012_#dÊ®É¿'a´_x0002__x0004_`_x0013_¹¿âwKÓ?ÅãjAyº?²åpþnÆ?ÀÿÛ7æ_x0003_¶?ï_x0012_"I_x0015_r?@aúH°È?,þ1_x0005_Â?_x0004__x0015_³ó_x0001_¢?¼Å_x0019_º·_x001C_¶¿Ï}Ì_x0007_`¿åN-Aö_x0002_Ä?_x000E_q_x001F_ÒÁ0£¿_x001D_VÏáí¥º?tÙdF¼nÅ¿¼-_x0011_ÝX¶?Þºö[\Ì¿ÖqA_x000B__x0001_D¨¿E_x0005_¤#_x0013_³É¿ý_x0011_:$_x000E_¥¿ö5OìsÀ?Óë^LUË?ùÔb£Õ?êT_x0011_âÓ¿Ñ´_x001F__x0017_dÑ¿?ÓøÌÌ³³?vmÙ_x0002_OÑ¿£½Íâ.$¥¿DZd¥¿_x0015_0Ê[·Ê?=ºfp_x000B_¬¿G¾)÷Ô?_x0004__x0006_^!x£{ÀÀ?íèô:¿sHýf#O?_x0001__x0005__x0008_'½©¿Hê#Árhl¿Ð¸®iÎÈ?§P _x0003__x0002_ÏÒ?µp»Ô?BÚÑ8m"y?Èë_x0017_n_x0015_¥Ô?£{_x0005_1t£Ë¿'AÆÁ?S­¿O¿(·?ºO'ÿ|¿Ü_x001A_¿_x0008_¾KK¦'¢¿æ`q&amp;Ã¥¿w]&amp;Ms·?zG_x0017_{É»?â_x001A_?3À¿x¾ØaaÓ¿E-¼cÛ#Ã?!OpËL·¿ÙÛM§Âª?#s1É_x001E_o¿_x0012__x0007_ôèÍ?ã*~_x001E__x0015_õÆ?~µ_x0004_7Û¥¿;V÷#ëÖ?Á_x000C_ÚÎj¼¿lVöRøÑ?_x0006_Ö_x001C__x0001__x0002_xSÓ?n_x0015_Û=}×?ïÝ_x001D_9Ï%?ÔÈ$%U&lt;Î? =R_x0014_(Á?½-UÐ?CVü_x000F_¶¿gsõM_x0019_ÐÐ¿S@õS0(¿¿D¨þ4÷ ¿4Jë_x0018_rJÍ¿ùð?ÂWÁ¿@¦B+ùÌ¿¨_x000F_aÁÞêÇ¿_x0008_ ¥g2¹¿vpà_x0008_·_x0005_¯?ø_x0013_ö_x000C_«¿ÿÍ[£@_x000E_¿â_x0013_£Äg¸?æùMÂiª¿9Ú~)
¾¿1æ¡2 ¼Ó?nÒyð¦­?á+IªF_x000C_Á?2/_x0019_¯[¤¿y²¬XßT¬¿4ª_x001F_ºÌ¥¿ÁÝ_x0010_}_x0015_Ñ¿`®ÐëãÆ¿_x0004_ìR_x000F_È?çl3ÇÃ4¬?_x0019_gÆµåe»?_x0002__x0006_¿CÙ©û·¿¢æ_x0017_`?K}×¦?Ðp~_x000C_:bÔ?äC_x0002_z£î¤¿2Û~efÍ¿X}Ó5qÍ?KU8°Ý°?_x001E_~_Q''Â¿9_x0018_Ð]î_x0017_°¿HO]1¶¿Ð»(Ä5Ò?¯à{_x000F_iÅ?_x0003_Í-.Ô½×? vhÆ*¿Ô4Å³?¼%à_x0005_"@Î?ÿ´Sþ&gt;ËÊ¿º©ÐEÇ¨¿îzÈµ4¼?C²Uó_x0014_U?#ÒG¹·?N_x0001_w¤Új¢¿Øø_x0006_ÁzK´¿T_x0012_egã¿ý,Æ_x0004_u¾?Â/¯¸ðÚÀ¿l_Q_x0001_e ®¿.DÁy_x001E_¿¬¿_x000E_t_x0014_tµ¿_x000B__x000B__x0013_ªÛ?£9h¨_x0004__x0005_ÓòÐ?¯_x0003_i¼À¿¨§îì¢x¼?L³_x0008_Ýýzt?&amp;_x0001_én
¯¿¿²¿_x000C_f?k±ÜvQuÁ?¸Ö*^,_x0017_Ñ?Áþ_x0010__x0004_´HÖ?MEñ¹cÓ¿þZnz_x000E_z±?}^òµN_x0011_ª¿Â«±§×±?ç.àFU¡?_x0015__x001E_6{Q ¿n_x0013_s´#¿Ú^ø5,,¾¿úÜÚ?!¼%_x001D_Ó?«ñYÙ:Å¿&lt;O¸úÚÇ?V¹_x0006_1d_x0002_?J¨Á¡â¹?0e²m¨Á¿#7¹ÒÕ?ôô Ýºj²¿C½Ó(_x0014_E­¿«+Æ£Rº¿wùùÈ?q_x0002_ÀÆØÐ?rQ§_x000E_Ð¿ìÆü_x0008_Ü·?_x0001__x0004_SyàôÜ_x0015_»¿ï_x0018_4à¹ÞÐ¿X|ó5_x0010_ÑÚ?q°_x001D_à.À?|y»^&lt;%Í?¢[_x0008_ÈTÚ?_x0005_¼±"°¿\Ð*ê¿_x0004_÷",y9½¿b0ìªÍ?(q»
Gë¶?¢Ô¤úGÏ²¿®Ä]U§kÇ?h_x0001_t_x0012__x0008_?àÝtª.¿¿(-»WÃ¿¨?_x000B_;!Ä?_x0003_tÇË©¼¿Ý³^Ì}ú¿¿_x000E_B_x000C_Z8¹¾?\Ê¹Ú_x001B_ºÂ¿Àm¥6¡_x0010_Ñ¿ÔÆ`-~½¿_x001F__x0002_ÔrÆX¨¿fºäëÁµÑ?6ø_x0015_¿n&lt;Î¿_x0008_gI}÷a¶¿z¹;_x0014_Tô?´V¢KY¿÷Pu½dÄ?_x0015_ ÒiË?'¸_x0014_(_x0001__x0002_·_x000C_z?°SòZÀ¿£ß5_x0004_GÀ¾?+L¼Ç¿lÝJcÍ¿g0Ýç¡ÁÚ?Ù.Îu_x0017_"¢?dé,º?A_x000B_1_x0019__x001C_·?¾u0S²?uÍéþ%Æ¿»Àê\_x0018_/&gt;?J´ô`_x0018__x0011_Â?_x001F__x0003_Îº_x0013_$Ã?ì!«¢ÒÆ?Wèõ%;Á¿_x000E_-ól}ox¿¾fA&gt;òsÕ?=õäÉ:ß´?µ_x001B_42ëÚÎ?rÁ9þ_x0014_î¯?8S¨Êt(Ô¿_x0013_¹ëYýFÀ¿\&lt;[h~Ç¿Ýö0 ð¼¿¼ _x0014_¦j
±?î®~_x0004_çæ¸¿_x001C_¸_x0010_8Tµ¿þ#ØÀ÷Ç¿QqJÊÂë®¿ÔJÛî9Ä¿¾q¥Ú?_x0005__x0006__x0011_&lt;?­ÅÈ?ÊÃÜ_x000E_Dµ??RH_x001A__x001B_¥?q)ã¬d³¿Q_x001D_÷À?/_x0004_Ï±ò¦¿Çò÷þ¤w¢?·_x0014_Ij«íÌ?_x0018_ï¤;À8¯?_x000F_ ¬¼-Ñ?²_x0018_¥!CÆ¶¿_x0014_ÀøúnY¿ú_x0003_·ü´_x0001_Ã?¸ÉâP=©Ç¿þï¥ApÎ¿@Ç²E_x0019_d?¦å-öãl?ÈçÖ.®?_x0019_vÔoV°¿_x0018_±'M®×?5[é0x_x0005_Ê?_x0012_æmcß*½¿rÌ¾sj¿?CÃÐvÂÑ?ø1_x0018_µ¿&gt;ÎVü½¿òâ¼Á_x0002_ÒÇ?å`_x000E_?w_x000E_¨?ÏßäôíÊ?©¶_x001D_¥&lt;Ì¿_x0016_ýSG§Ä¿Èlè/_x0001__x0002_ÿ§·¿¯Þv&gt;b_x001F_×?oc£~~s«¿sº_x0004__x0001_¸Ã¢?_x001E__x0012__x0013_¶ïCÌ¿_x0014_ã1;ï³¿?_x0005__x0014_7_x0019_º?;KÌËP_x001B_Ð?" ®°½¿ÀËEÿ±·?HI'yjp¹¿¯ØâöÍù¿§í¾î·©¿&gt;-¨µl_x001F_°?~ÀT_x0011_ª~±¿éã_x0007_Wº¿_x0014__x0001__x0019_ï_x0012_Ó¿ ®j5ð´¿ë%Æ¿­éeò1_µ¿is_x0008_ 2ßÈ¿m_x0012_aÆ?1_x0006_8(ëÍ?ÂÏ÷/û¸¿í¿ê Y­¿MW·E7¡Ê?_¤ª_x0005_&lt;¿³/_x0017_9_x001A_Ð¿Ý1_á½h©?_x000E_~m_x000C_d_x0019_V¿¨ÏåR yÒ¿_ãÞr·*Ð¿_x0001__x0005_#e2Û÷¹­¿gðYï³©¿ðïñú_x0013_°¿_x001A_ôfR6¦?_x0006_-_x001E_ì®¿Ò8¿Å_x0001_+Û?Ö¨jë.É°¿@_x0016_ô_x0005_ÏäÕ?Í_x000B_2+?ktúôñ_x0015_¿_x001D_Ý ¶,Ð?Iìj¤½½Õ?qâR©¬?®&lt;ø;¬¿_x0002_pÅ7Èú§?_x001E_gó¬&lt;Í?°5d_x0003_©Ï¿Xð&gt;¯ÔÂ?
R5Q}¤?¨&lt;$¹ßèÍ¿ÀÒ©&gt;Ñð¿¿`_x0003_qzSÿ±¿_x0017_«9ïAÒ¿_x000F_B_x0004_SoBÐ¿9ÑÎÑeq´?k¿_x0018_-©©?ÃE@_x0017_®a³?ó_x0019_f¡¿b?ýéÌ`÷ÚÖ?å_x0001__x0015_%/ÉÎ?_x0004__/ø_x000E_¿Ùf/_x0002__x0006__x001A_¡§¿ñeª/wpÚ?i_x0018_êíÅ¿Ì_x0007_Îæ×TÁ?.Y`_x0008_X¿Ýr³ò|_x0016_À?_x000B_[sM_x001F_à¬¿_x0016_Ãþ_x0001_ò¦Ä?·ÔÅuÔ Ð¿_x000F_¹-_x0012_Ð?ÑN¨ê_x001E_¢?W2m®¦êº?LÔ_x000C_ð±?j½³gÌ¿_x0002_Ç§a±?×ZC Å?¸ù&amp;uí»?ärðOcnu¿ãÞ[ä,Ã¿ÿÄ_x0018__x001A_uKº?g_x000C_%&lt;&amp;?%?F~&gt;kÐ?F¬¸·m®¿|n_x0004__x001B_1¿Ç?_x000F_á¿¿
0ÔC/0§?_x0003_1¦-E?_x0017_¨}|a7Ó¿n_x0005_dúAÈ¿÷r{Ú¡Ê?(°ºÁÂ¶¿ûIdøÜ¡Â¿_x0001__x0002_þòäæáÛ?=¯YrËÃ¿?ñ
_x0007_øÇg?UÉTÒsÎ¿·B Á¿'Þ_x0006_!¿D¬¿¡ìT×_x001A_Ò?|_x0015__x0006__x0012_nÁ¿¦ÆÖ %¨¬?ç`"ø°_x001F_¨¿î:_x0011_Ô_x0010_÷É¿_x0008_÷_x000C_]0_x000F_°?ÌñÅÌñ_x0008_Ñ?ªÌ_x001B_¿.û¾FÑ¤?=_x001D_Ø7o¯¿ç_x0004_S_x0007_ HÉ¿"_x001D_ØbkÂ¿äIÞÿ]÷º?_x0016_ÝtÝ í¿ r 7&lt;·Ä?#üØ_x000C_uË?P}xû=ÕÔ?¬¢ûxu¸?°@¶zïÄ¿MÎ³±Ì¿_x000F__x001D_göqÐ?#!t_x0007_íòÃ¿íwgfÖ Ë?gç.@i¦?Â]*;kC×?_x0011_°N_x0002__x0005_ ´?õ#_x0015_®É£Ô?_x000B_aFèGTÌ?×`jhÔJ²¿ -ÿ;MÀ?µ]¾o×~¨¿ZQÌió±¿W:dv_x0017_×´?¸L_x0014_½Å_x001B_Ã?üøPC8á§?_x0015_:wJ&lt;£?Ö¥¼_x0017_1ÚY?¾76¼_x0011_¿­Í4Îf_x0012_Ç¿_x0011_±þ@®Î¿IÿO­é?È?te_x0007_EÈ±¿É¯«ÆrÏÐ?WÇ÷ÅW&amp;??´ø²àÇ¿°_x0001__x001E_ÆfÑ?À_x0004_Æ»E³?×Y¯!ÀÎ¿_x0019_«¬_x0006_E\¶?f&gt;t_x0003__x000E_Ò?Ê®E^©_x0015_À?_x0014_cu®r³¿_x0019_I¦EízÃ¿Û¸Q¬ÊÐÈ¿%#_x0019_ÂmÂ¿µU_x0019__x0007_WÇ? þ¦÷ù¬¿_x0001_ Óþ~7â®Å?K1"¯?_x001A_båKÝ©?ò_x001F__x0005_è¶¿#_x001D_ád0Ò¿Xo_x001D_µû6Ê¿nzWõNG¬¿í÷_x0002_Iºý¸¿ùÉa_x001D_Í¿{/![òÃ?óçþa¢Ë½?ë$g_x0008_´¿V¡ÛSÌ9ª¿Ä_x000F_ö#~Â? ûëêm§¿XmÅq?¶Á¿Â_x000B__x0017_8Ô®?vÍ_x0004_ÎPÆ?_x0007_×XHqÈ?¿mQxU¶?Ë_x0006_Qç8Û?½¥ï:ÙU½?ªÄ*]D1Ç?÷òãÅÆ¿á_x0004__x0012_¤Ã¿F(BXÝÁ?²qh9AÔ?esËV¨¿_x0008_5_x0003_r¨ÿ°¿_x0017_¾¦_x0018_ À?_x0005_8lÓèÎ?Yá­_x0005__x0006_&gt;_x0005_Æ¿TO_x0001_É´º?.ÐÞ¤ÛÔ?[póûDÄ? Fã«ý¸?­àa9_x0002_Á?8¼_x0014_VÄnÐ?×~_x001F_É©ûÔ?ÂÁo'Ý¡¿{8E_x0011_F7Ð¿
ööß_x000B__x000F_¿\À_ÚÆ&lt;§?¦7_x000B_R»¿_x0013__x001E__x001D__x0002_% ?¨²©xyÁ ?¶Ððö_x0013_Â?¨Ì¹_¸´?Ãª5f¿+»¿_x0010_éwe»@Ã¿_x000E_bg=!ÐÅ?ðËµG_Ñ?~9z²¼?­ÝØ_x0004_k?º÷å&gt;F`»¿PÃÄk_x0003_ZÂ¿Uçò;÷Ï?ðÄaøÝÿ£¿ÇPÓh¯é±?¾4ÿh*ËÊ?ò_x000E_C"P£?°Z2ÇË9¹¿C_x0010_KJP²¿_x0001__x0004_&lt;Xæ¤ÈÅ·?__x0012_5aÔ?ùZib°?çÿ!FÐ?1Ù_x0003_
¾úÑ?1Gøñ)°?1zg8¾DÕ?Ò§PðZzº?­yQöºfÈ¿ý«Øq_x001A_ÉÑ?¼¥ò_x0014_p&amp;¬?ìÓ_x0018_Z'¢¿_x0006__x0018_ò×_x000F_»R¿¬_x0008_á_x0015__x001A_Ç¿ÇIÝÒÞ}¿=æ#b/_x001C_Á?_x0010_GOl4_x001E_Ï¿ñá­t_x0006_ÑÆ¿t°u/ÍÌ?áT±4À¨¸¿CL{Y¶¿_x0012_çON,àÆ?_x0017_0ÀóÊ?Ëjf¼¨?_x0010_õzÅ_x000F_Æ¿b_x0008_ý[Ö¿,ó7²? 3÷¿«&amp;µË¢¿Æ=Mºc´¿Øßì_x0017_®À¿ ®_x0002_¿_x0007_ §qÔ?Bæ«*5?:è_x0017_£_x0015_À¿­_x0019_Y_x0013_´?Ï_x0017__x0015__x0007_­Í?ç·ìÜ(Ç?-D°Ô_x0003_f¿µ}_x0010_!TÅ?xø,´Â¿¯Lí»_x0004_zµ?_x0001_[\-dÿÑ¿ö¬ +³?CW©ðHÂ?G_x0005_Âáw±¿w¥°À¾?[q¼xº_x0006_Ñ¿0_x0011_Ñ%_x001A_A­?Á5´Õ`_Ò?á¹Z*_x0006_º?ÂYø¯²Æ?6×k_x0004_çÈ?S#¯pµÑ?%%_x000F_üGÀ?¦ñk·G_x0015_¿_x0001_¯(+Ï,¶¿!åñ^¶·Ð?yIø"_x001F_¶¸?ÖJÀ"_x0002_y½¿¨_x0007_QçSÁ¿ì³ó@_x0010_Ã?òæl¦§¿_x0008_ÛÐìRÓ¿_x0004__x0006_k_x0017_i_x000F_¦À?_x0018_½6Ø«c¿qN_x0005_ÐÖÊ¿HfFcN½¿Þö¬ðKs?ãbtF_x0007_Ò?h_x0014_(Ëh®¿[Ì¸Ú;Ç¿ûDë%wÍ?RÏGäÏ?_x0006_2_x001D_H£ZÀ¿_x0003_YHºjWÁ¿wÇ_x0018__é½¿ÃqöUÝÐ¿b_x000C_}:ëÑ?_x0005_ïÏ¼ñÌ?*ËõzÜg¬¿¡_x0011_¥ãÐ?s|ÈB_x0013_#Ò¿þiÛ¶_x001B_Ð¿"_x0018_
âUÑ?îÅS¥!©¿=°_x000B_ì*Â¿íí¿ÿïÇ©¿:;½Ly ¸?nâDaí¿ëbà»¥¿Òø]pÃÍ?ª;_x001B__x0002_Ï¿É_x0001_ø_x0002_»?­ú2nBÀ¿=_x0017_së_x0004__x0006__x0014_ÛÉ¿0HEUÈq¿§_x0008__x0001_¼b²?Ò{Á@ûÞµ?ÊÎÚOó_x0016_´?_x0011_OZÛ­¿F5_x0005_¬ º?.°7H~_x000C_©¿T~j~&gt;'¿_x001D_nýÆ:ÚÈ?_x000C_o¶ú!DÖ?XÖ¼wÁÎ?~Ö#¤n¼¿Ý_x0019__x000C_Î¶Ë¿v´Ûy³²?£S_x0014_ípè®¿ÍùæÑZÎ¿6ÍÂ\[Å¿Ù_x0006_-IûÕt?_x0014_}uÒ´Á²¿à_x0018_âökÁ?ÿÝ` ²¾?ÚÂ¹,Ï¼µ?Í9ê_x0002_½¦?Q Jbßx¤?©8ELFôÊ¿Þ#ãM^¹À¿ t¢[äÀ?~~ø±_x0018_×?_x0017_Û_x0003_Ô&amp;Æ¿Þ_@_¢Ñ¿è ò2È?_x0005__x0006_Á·zM8ÕÕ?õÇÛ=_x0008_&amp;°?_x001B_5j_x0002_q?`ßs_x001B_4Á¿]â_x0013_­VÇ?×ì%"¹ª¿Ì?_x001A_JÝÒ?ï¦»ö&amp;5µ¿êR_x0017_ng-Ê?Iau¢4o¸?,,ôjSÉ¿Ù[Îº_&lt;¿?ÊíÝÿß?ûé'i_x0014_»?_x0016_ØÂlF?Ö¿gd£&amp;Ì¿ì#ÊêÍ-Ñ¿×VUx¡{¬¿_x0007_­ÍÊdÉÊ¿R_x0019_i§x®?/ð¯nk¯¼¿ô¦ðÿÁ¿©:GR_x0001_¤Ò?êfî³¿§¿Ò Â¬_x0016_Ñ¿Õ×¹ÖÒ½¿Re7oÓ?x_x0003_Âêº¿_x0010_/x¿\Ó¿õMb5UZÁ¿4IùÑ_x0004_W´?_x001D_ò_x0001__x0002_@ÐÏ¿£X!Ïâ×Ç¿à¿I_x0017_+²¿Ø_x0002__x0011_ÑqàÇ¿BeÃeAFÇ?¿N½_x0007_û_x001E_¯¿TÞ;Ææ¯?óy&amp;WèøÏ¿Ö\r»àÅ¿(|_x0002_ù_x0016_3½¿8~Á?²'6wÎ°¿ÄeXéåæÌ¿Å_x0001__x000E_ék®¿~C×m¿5Ç¿¢DãoÒ?r³w-_x000C_Þ®?Ò-ÑÓq`Á¿'¶d_x0004_
_x0001_Í?_x0004_@Íë«Ë¿×_x0002_mì³Ç?éá4_x0011_=¹¿;ÇÊ!fÈ¿_x001F__x0018_#69Ó?Ö_x000E_òwÜÐ¬¿º_x001C_ OÆ?¸äu_x0017_2Æ? r®_x0013_è¿¿¦[2ð04µ¿ÃÕî¨_x001D_ÏÚ?ôh_x0017_ýrm®¿»r-¸»?_x0002__x0003_Sq1_x0008_rÁ?Ö"s©¿¨[â­äFÐ?_x000E_ _x0008_ëÈ×?TH_x001B_ó_x001F_Ì¢¿Y±_x0012_à¼¿ù?ðÃ±¹§¿×34.õûÙ?%÷VAê÷?íu_x0007_Ç?_x0008_?!4¨_x0006_ÀÂ¿_x0002_ª7fÇ¿Ç_x0017_zZº{¤?R_x000E__x0001_ º?Aã_x001A__x000B__x000B_Â?â_x0004_´×ûR?÷â]ùãÒ¿©9ï_x001A_P¾¿,YsªC-¾¿Ë
¬WgÆ?y_x0018__x001F_ê[_x000F_¿fÝ*ä_x0011_k?E
Ô¡ãj¿Çb¢°?Ù{w¶_x0006_ØË?_x000C_Í|_x0015_jÙ?_x0012_PDÛ)kÐ?ð*ð±?
?½X_x001E_y´¿=åÀ±»WÊ¿gÕ¦Õ¯Û´?½TA_x000F__x0001__x0002_ÜÂ?rû&amp;ìÂÆ¿_x0007_ÑòjÁ?Cm×Jç£?pN_x0001_gínÓ¿ãcOp$\Î?ÿ@Fê¿_x001C_3aP×À¿?¾üO_x0008_¦?X_x0003_Ú_x000E_{Èx¿c´0_x0007_¨°?¨iúº_x001D__x001C_¿?Ö$_x0006_g²¿_x000E_/_x0013__x0016__x001A_Ñ£¿Æpàe`¿äÛmÙ»?c&gt;-ãË?x-?_x000C_%¾¿õ_x001E__x0005_¬º¿ÃQ/ðÑ¿ø©5U_x001E_¿?¢ü%Àµ?¬"Ö?ÕE¯¿øÎ¬xR|Î?Ùð_x0005_ï¸Ã?¥°ÌQr8¤?)ÀR¯Ä¿å/zl®-²?í®À¿æ.¿½Æá$ã?Ä¿ûû_x0015_±aÄ¿êë"ôÔ?_x0001__x0002_~ íïd»Á?_x001A_°_x0017__x001D_Ìy¢?¤_x0015_éò_x0017_þÑ¿É1 ß¨jÁ?2fFn£¹¿r£_x0011_/_x001E_¼?Y_x0013_P_x000B_wn ¿Z;É+ªÃ?!ÝB^Å¿µ°#_x001F_Û_x0012_¯?ó`A¬JhÀ¿ëëBe+Î¿ _x001A_
_x0011_q §?m,&amp;³}Á¿ÝWRÿÔ%Ñ?;Åõ&lt;»?wM÷_x0004_ê¦È¿_x001F_A-áñ¨Å?¯ô_x0011_f_x0013__x001B_Ð?ÐD°`Ðæ¨?Jã_x0001_¾êÐ?7·nÞ_x000E_»¿ØC_x001C_hxKª¿Ò£êX!¬?Ümö_x0011__x0003_ª¿{³÷dÊÐ¿_x000C_[XÍ_x000F_+?É_x0002_AÌ»_x001F_°¿&gt;ö_x0010_;2.?T¿É_x001B_0¿æ_x000C_,$fÐ?_x001C_À©ò_x0001__x0002_!$Ñ?ßrÈÂSÂ¿ L.Ê¿]Ý²±¿Ì×_jg­¿]øÆ_x0007_ÄØ?^»_x0011_¾?_x0018_¢Õ]Ây¿?½·_x0015_°ÒÎº?$èøàqb¬¿Ç_x0006_í¼!ôÁ¿[_x0008__x0018__x0010_x¶?S¼'_x0019_cLÎ¿n¢CÃH¸?ÖoÓ¸¿sä¼_x0012_XáÆ?xªÝÆÅº¿d"¶,ÚÐ?_x0002_\Ö@Ú¿OtÚPìÂ¿õxCQ Ç?_x000F_'QRìÏ¹?¯¯âïás±¿¹I _x0005_qµ¿Î_x0012_G×Hk¼?Ò4dõ¡þ©?¶_x0015_aYF_x000E_Ç?¤£Û±#_x0014_Ð?Ç`a_x0016__x0001_Ê¿rj#ÒþðÃ?ÙYh¡X½¤?±:G@ÖÁ¿_x0003__x0004_gGÔºUn¿Ý¤)E¼?ü_x001C_ÂÎ¿$ ®ý_x0016_Â¿_x0017_Æ1_x0017_pq¼¿Dâ_x001B_åÊá¥¿=Q/Îr¼?_x001D_³ÿ_x0007_8Ã´?S(_x0001_Í_x0004_Ì¿ç,¶4_x0014_®?ï&lt;0ØqÜÈ¿_x0008_àîÊK_x0002_?Ëµ?gç)Õ?wjÏH_x0007_ÄÉ¿mC®H¦¿3Ð&lt;éJ»¿Rº¸¢åÍ¿;(ë_x001A_Ã?X¨É°+zÍ?7#Ñ5·Î¿Þt²´Ê?³LN÷Ñ?_x001B_×Á"_x000B_¯?Bõõ_x0015_'§¿ºe¬&gt;F?
lëWµZ¼?_x0007_dù\µ7À?Ú_x001E_Hé,LÕ?AMcOvÌ¿p@r¸_x001C_ÚÁ¿_x001A_²~@»êÐ?u/ô_x0008__x0001__x0004__x0017_çÆ¿ìÆ_x0004_^O®Ð?Y¸T_x0012_üÁ?°AÎßíd¿ëNkÚ_x0002_cÇ¿@òëä_x001E_Á¿pi&gt;Aë©?ßÖB_x0005_=.Ã?
«mo^¿_x0007__ûHÜ_x001B_Õ?A[ZÙi_x001D_Ð?$Qé_x000E_p¸¦?ã5xÌ§?úÃaëó%Å¿._x0012_Ea_x000C_´?dà)á_x001D_Í?ö+÷VÒà¶¿znV_x001A_h@©?_x0013_B_x000F_ úBÓ¿9_x000F_bÐÁ¿&amp;)_x001C__x0015_¾rÆ¿üäÞÛ°¿;±Ïã_x000B_?Ø/| ¶?.ÑGý tÉ?_x0002_d¤ÔËÅÄ¿å_x001E_Ö¡gÁ?ºTv_x0004_n#¨¿Ó_x0016__x001E_92¥Ë¿bçgXêÑ¿³e_x001F_G_x0003_¿_x0012_jï'²¿_x0002__x0006_û_x0014_ãòx?&amp;72_x0008_Ò?}þ _x0015_Ù?ÂWÄbæ_x0008_Á¿_x0013_ßzlw/¤?Ã_x0004_wå&gt;ª?ï§îú¾?*Ø`/CïH?°õR5Ã??±¥I«U?_x001D_ñ|§_x0007_À?j¬¿ ­_x0002_F?jÜø2`º? _x001C_rôô§?ÓÚ§¿_x0005_¿hRÀêèû·?O\&amp;¨g5À¿ìh`VRo¾¿1¡-8ww¼¿fä¥ùÉÍÇ?_x0013__þ\sÐ¿ _x0003__x000F_ñÓ?¡s^iIMÒ¿n_x0001__x001D_¤±?ÝÄW_x0017_½Ò¿Y8Ï4½Ï?I-ozöñÃ?«g¬v ?þ_x001C_á°À?óèJl§°¿*ú¨ Êµ¹? ïÄ_x0006__x0007_ _x0012_¹¿võúùÂ]È?yýä×Ð¿?NµÇÉ,¸·?ý_x001C_yò°% ¿_x0017__x0014_)E;ò§?¨Í+º¼¶¿ó)|_x0003_´¿­LB_x0011_&lt;¼?âC_x0006_¨_x0004_°¿Ô_x000C_ LNøÃ?_x0018_çª_x001A_Ñ¿aÿ{_x000B__x0014_Ò?u¸eméÊª¿_x001C_BÍA¯ª?_x001C_;Ã0ÞF¶¿~["âagË?*%ÁËäÃ?_x0001_!s_x0007_uÈ¿$¦õ_x000F_Ê?Ré_x0015_
_x0005_À?axëc_x0005_À?°ÇN*øª?$}u_x0003_þ¹µ¿¿f ­')¶¿Æ=µó±ZË¿~,_x0002_FCÇ¿-5¬Ôæ£?Ý÷Ç©r¬¹¿a_x0017_B2òãÀ¿ÔâpÔ?D¤_x001C_0\È?_x0001__x0006_+Ò§_x001E_Z_x001F_Ï?¤¸A_x0016_|k×?_x001A_lñN÷ÛÃ?ªª$N!õ°?Ä_x0012_DúÍ°¿Ê,¬Lj_x000B_Å¿½èN8¿3-_x0011_y¥s¶¿T_x0007_Fí7Â?6__x000F_N³y§?Ì_x0012_çbuw3¿qÔùÁ_x001E_G?gâ_x0005__x0013_Ó?w·ð#át§?îÇI_x0006_Ñ?Ný&gt;_x0003__x0002_ÚÑ?«u _x0004_¥áÇ¿°é§_x0018_ªÃ?Zã#¢ÇÌ¿¸à_x0013_¯à³¿j?_x000F_µfÅ¿³)èó¾¿q_x0008_Ãy=æ²?ßºåº´_x000E_Å?º_x0003_-°/É?­O ø^ÿ¨?$¨Òn¸"É¿t2Äë_x000F_»Ï?³_x0018_s¡Ô?þ¶V_x001C_!ï¦?_x000B_c_x0003_
M½??­*_x0003__x0004_%ÆÓ¿fzDä_x0001_îÉ?¿³_x0001_9u_x0019_Ä¿&amp;±_ë`Î¿_x0017_h1ñ_x000C_Ò¿_x001C__x001B_E`"ûÄ?_x0010_6Ü"Õ_x0007_?_x0010__x0006_Â_x0003_vÓ?xZ_x0017_Òv×¡?ð£_x0010_'²¿_x0019__x001D_ó©DËÒ?9Ãàç±²¿%?Ü§Ï?4JRãÓ¿0ÛÿÌ×?Ã­æÔ_x001B_?ê¨£Ld¿I3%_x0004_Å¿[~aÀ_x0002_Ü»¿þssjnÇ¿8ÄCè]á¤¿;_x0012_e8D~Ñ?´÷A¥½vn?e³~ç_x0017_e©?Ët_x0007_í¿«9Îâ ãÅ?"Z¤öÃ¿ünJ`¥?¨SÑögêµ?±T_x0019_ìµéÐ¿_x001E_Ã´Líy¿_x0002__x0003_»­_x000F_]Å¿\¤ãÞ^À?ãµ1f¦?C3ÄÐÓ¤?ÐÚç_x0008_Ú`¿_x000F_÷A;_x0019_§?_x000B_0Óé5Ò¿&amp;¾L´¾Î¿ù¸(_x0010_¦_x0007_µ¿pGf¬(¼¿)_x0007_©Nû¤k?¿­_x001B_:Æ¿YYú}ÉH¿¿8ï|Ü¶È¿ÁQÈ©_x0010_aF¿EúåÊÄ?GY+ØU­?t×]
¾¿_x0019_Pï÷ù¿=É_x0007_Jì_x0004_¡?@_x0012_ÊóÁ¿_x0010_)«Ý7Ç?3,iñ_uÅ¿y¸_x0012_&amp;»Â¿9_x0001_a7Jëz¿Á¶²¬öEµ¿úÊ©Ë#n­¿ç8ômk®?å.7CØ'Ã¿Ë6B¸_x000E_4¿C»q:­¸?%?Ü¶_x0002__x0003_fË¿_x0012_µ
YOh¹?ç_x0014__x001A_ÒÿÈ¿`v÷_x001F_îä?*1½_x001B_¬Ò?ë_x0007_-_x001E_Ç?&amp;\T LÒ?_x0001_/PALÐ?â&amp;0TÀ?%ÕY¼Ø?·üM_x0015_¦Ä?ÈÌ®!±¿ùüÖP¾ª?ì³©ÏÁ?äØ)Æ_x001A_¥?(_x0003_!}°ÃÄ¿-¯_x001A_õÞÆ?Â8_x0005_(ùf?¨­Fä_x000B_?y^_x0017_ÅëÊ¿ºEú/Ô?dF^'ÆNº¿&amp;[Úz@½¿X+kóH´¿_x000C_Ïb_x0017_T¿ò_x001F_
¢_x0010__x0012_Æ¿E÷¼Ì}Ã¿üýµG!²¿_x0004_õ_x0006_¿ÆÂ?QJâ_x0008_-É?%Yt³¯«?Æ`l©£Ë½¿_x0001__x0003_¾&amp;_x000C_ÚÒ¿_x0007_OGI zÓ?Áv_x0010_¹8Ê¿®°xâ¶´?O_x0006_¨¶¶°Å¿î6¾«¤?d_x000B__x0004__x001B_Ò¶?ÕPÔ&amp;º¿_x0005_µï(Æ?&amp;Y(_x001F_tÝÆ¿Ëv¿Ýt_x0006_Ë?äv_x0011_b4:Ð¿!-ë¶_x0016_äÓ?&amp;è0ºt?;­Ê´?Á¿W l¢_x0004_Ê?½ßÖ*õ?Tq_x0002_üHHÅ¿¤Ü%_x0008_ØÀ¿%_x0014_§=þØÔ?v)W_x001C_º¿½ÑÇlr}¶¿_x0014_XÓ"d{q¿¯:k¾F¿¡ßç_x001D_Ô¿_x0016__x000B_:¢¼¿_x001C_ÚÝ_x0006_·»¿Uwä±?òþü_x0010_Ì?Ì_x0014_aÿÍ?RJmµfYÄ?Ã#ñ_x0002__x0003_¶7·?¹oL©ª¿/Óû_x000B_¼¿÷ÛôøÜ¼?_$_x001C_ÙlÆ¿W_x001B_¥?{Áw¿Ú_x001E_Í_x0011_²¿K¤UÄºÀ¿oÐÅ Ð¿_x0006_úÙV¥øÄ¿ÉKt§_x001F_Æ?CWZ:¯K½?­¢-_x001D_¼Ð?õ&amp;dèÂËÅ¿~×xeï:Ñ¿H_x0017_ôñ+|±¿t_x000C_×¸¿P¤_x0011__x000F_©Å? N©a/þ¿*þ_x001E_ß|_x000C_±?Æ¼%ªf½Ì¿ÚÄÏl)ÞÉ¿Ðµqþ#²Á?N·ÞäÐ¿L_x0001__x000B_ä_x0013_Ð?P_x0008__x001D_ûé°Å?_x0012_Ï½J_x001F_´¿oÞmí] ¿pCbQ$·¿¥u~PÇÃ¿_x0003_l_x0013_ãÐ¿Ü³Ò.²´?_x0001__x0006_/_x0016_¦_x0019__x000E_®?Röwò5©Ã¿XPm_x0012_ DÈ¿_Nôçá_x0019_}¿i_x0003_A8×?_x0010_uÄRº¿Ì¥O0_x0007__x000C_Ò¿_x001B_Ry?Îc?Ê;Ñ_x0008_Á?U`Næ¤Ð¿_x0013_nâ(¼²Í¿ÛÉ_â3Ì¿_x0016_"_x001D_?¯ñ¬¿~×_x0018_J;Ñ¿[$_x0005_­¸&lt;¿+vÜ}üc?*ÊÎUÕ_x0012_Ã?pD_x0019_Ê¨Ä?K_x0007_ñå¼­²?¥TåðµçÃ¿z_x000F_5í­?_x0004_Ì`ZV ¼?[XÀüç?X»h_x0017_ùvÑ¿^_x0002_KÏi¸¿(ÏHpM&amp;È?&gt;Ð?N»Ã±?xkù?Ò¿_x0017_b2_x001A_v_x0013_¶¿ð2Ì_x000E_3¿:9¾"ÎÃ¿w_x000C_&gt;_x0004__x0005__x0005_ËÐ¿_x0001_?\ÒÇK¿ã_x0012_Öó?Ú£s@[Ë?_x0002__x0018_üZÅÓ¿%ØßÎOe¦¿´Û_x001B_9Î?D6z°sMµ?eô&lt;má¿B @ý^¼?g:_x0003_¦³?S×ÐU^O¾?(Yl7ºÏ?dfzã"Ç¿ùÝ¼X_x000E_Í?tK_x0018_KÙÈ¿2@º+¾°?ÎÅ[á¿6åêó_x0012_¶É¿Óuêu_x000F_Ç?ï²~Ù±8Ë¿eZÊ3µ?`µÂõ:¹´¿4_x0014_V9»?iC=ÿ\p ?_x001E_U_x001C_ÊÜÎ?ª6_x001B__x0010_ÂZ¯¿KM+Ì[Î¿Ð¥VgXB²?Èv_x0017_?x5Ò¿NÒã¯}Ó¿;fS9[³Ä¿_x0002__x0003_Ee4&gt;?IÆ¼:àZÔ?M|A¸_x0003_È?¸_x0007_gÈ|_x0016_Ò¿ÛTW_x0004_°À¿ÝL5ÑÏ×?¹DÕò&amp;°¿H_x0002__x0008_.¿Ò¶¿°_x000C__Í¿*/4_x0016_ìÌ?¼_x001D__x0019_MâF²¿¿¬²û¯g®?_x000E_jõ÷× ?Î_x0004_ëñòÎ¿_x0005_ÄØÇf?
_x0004_!_x0013_G©¿kn=Ì}¿¿ãbè_x000E_8·¹?í@OÛ²?²ùñÀ1-¤?È_x0001_j¸
§p¿¥:uq/Ð?vS. _x0012_áØ?c§ö¸?%s_x000B_ÝÅª¿_x000B_°V4q{¿¿"âÞÊ¿¦"i}¶q¿8Oú_x001A_|&amp;¢¿9~18¨Òq?ËÕ®_x0017_üGw?Nû¿6_x0002__x0004_dÇ?ª'LÒ_x0003_½?\³ê"Ä?_x0008_dRÒÁ¿Þ_x0014_fFº¿_x0013_«_x001A_åbÕ?(_x001F_àÚì)Ð¿½GÌ_x0003_uÆ¿_x0005_U,~_x0012_¯?KJüòÙB¤¿B_x0005_úm9Ò¿ìÀ9_x0013__x000C_Æ¿Ðï,ã¢&amp;?0Î°×_x001D_¿D±5Ô¥?Oyå_x0019_¬ ¡?uùb¬®¿1ùRàóÎÈ?0UmºØ±?_x0007__x0011_ÒYZÃ¿0_x001E_Q¨@Ø?¡J¬e©Á?25§'¿±Ì?nÇë_x0014_Ð¿_x0001_&lt; :Í¿çehé9´¿Ó?-Ë¿ç@_x0014__x000F_T×À?I·hÛÄ¿Zà$F!_x0013_§¿w.ókx£?Ø*/ÍúÒ?_x0001__x0005_U=9ü,¯?¢¶tÚÄ_x0013_¤¿Òuhzµ¿$×©ì¬?ÃWÇj³s³¿$ª`(ãÇ?¶_x001E__x001B_l^¼¿®ÏfÃë­°?4_x0004__x000C_Þ_x000B_@Ç¿Û®_x001C_Çþr¶¿`õ|_Ñ?àG§ÌÑ? QRÖJ¿çËþZ³_x000F_·?^_x000E_{üÒ½?çñp_x0010_¼¿_x000F__x0008_ÿv@º?µ.ßnÎkÑ¿öÂYrô×¿ya`PÂ?0¯h_x0002_é³­¿K¶ÃZÃ?_x0015_ÿ¼ü(VÕ?_x0018_B^'yª?ÍërÇ/¥¹?_x0003_Sã%|gÄ?Þm k/_x001E_¿?SyI}µ¿²XlÄMcº?ü;eÔÿ®?¨É&amp;¹§4¢¿È_x0008_s%_x0002__x0003__x001C_áÃ?æd_x0011_aµ×Á?øâ_x0018_ÂÄÄ?tÉzÿW0È¿a-ÛóX¶¿¯ÕÉEs?¢Æut_x0001_i½¿æññþ¼?¹s`ý^_x0018_¿?Y|ù£ç¿ìÆ&lt;È÷Ä?ïD}¸
¬¿õ¢ß$o­¿Ô_x000F_S:ÃþÀ?gTm&lt;Ä¿øãQ¦­¿D|¹_x0008_û?ÐÔÝr±¿_x0017_ü|¹?/¥'ìN-¿¿Ì7_x0017_,ü¾¿Ë1~T9¾¿Á¿©wEV§?ÅâL_x001F_Â?¡(Ì¦C?ÁVyýM¾?p_x0017_A _f¿Æ°_x0010_hjjË¿_x0012__x0001_¯k.¼¿já_x0016__x0004_¾?q_x001E_¯Ç±Á¿ékú¿æù¨?_x0002__x0003_½&gt;oÁ?ÓlÜ(Ï?û=Â»·u?(ÕÌO²¿ø=i+¹¿ÜÂô¹s_x0019_Î?z'A¤ò±?å¾çÇ?T.&amp;Ê_x0008_I¿|²Ñ_x000C_6ö·?5¼_x001B_qL~²?h_x001D_C{|_x001B_Ð¿Aô\²¿¿eba-äÅ¿'_x0015__x0002_?:Ð?p¯Fu%Ã¿âeu§ïNÆ¿höx}yþÄ¿pãíiÑ?áè_x000B_ó¿&lt;
hÇ%&gt;Å?ü°_x0019_5©c ¿°_x0012_Ç?Í?³É_x0001_;_x000E_JÈ?òë»çÂ?QCâÿ¸¿m_x001D__x001E_s/¹¥?`$_x0013_à_x0007_Ó¿ _x0011_C!Uw»¿A±_x001B_È!±¿?®¥³ÚÅ¿¸F p_x0001__x0002__x0008_Ê¿¢±Ó_x000C_ø.Ð?ÆÑ,_x0002__x0011_Í¿_x0017_8H_x0004_?#ï_x0012_oÃ¿_x0018_|é÷¿
$¸ÿ/D§?c_x0005_ÒÈ¿GE0_x0019__x0002_kÂ¿ßÕª'cÉº?[oQ_x0017_¨¿~õÎ!!¬?¨ÿL¦q¡?¤_x0001_ù_x001F_xÀÐ?){C_x0013_Ë?@ _x0015_ìFÖ?ïbè@O¶?gí¨FÖ?Ã³_:X¨¿tXñà«»¿è·|ÍP_x0011_Æ¿ÄÂE_x0005_¿2«¢¬òË?MR"Ý{_x0017_¨¿Q|_x001A_Ã.Ó¿;V&lt;Ì¶PÆ?_x0010_ÜÄªýÔ?zs_x0013__x0006_ð¾Ã¿Ct¶ðöÅ¿õ_x001A_8)I¥¨?ïH_x000F_â¬¿¨_x001E_9_x0011__x000B_?_x0001__x0006_ó3¼§¸¾?*SîNG_x000E_³?&gt;*&lt;3ûz¿_x0012_dDE_x0002_O?ðúi&amp;»¿ë=·x¹¿¿-¹¹c!±¿|A_x0013_uá;É¿ùmSí¤£Á?£ï_x001A_ PDÆ?®»ð_x000C_Å_x0010_Î?|_x0008_O{_x0002_ñÃ?¤¤¡KÚÚÉ¿¿Üf¶´TÐ¿eø¹£!o¿|ºÝº'ÓÌ?E­!&amp;¸²?T÷%Ø·¿éý_x0016_ásýÓ¿+^¯Êóù¬?¶_x0005_TÕßº?_x000C_ ùéûH·¿SÏå*åº?_x0003__x001D_ù&amp;9ìÅ¿ßÇ_x0012__x0004_d0³?Ihy_x000B_÷_x0015_±?£±:åíÍ?_x0019_ç©¦!Ð¿¨ß_x0011_6°ùÎ¿_x0012_Jùº_x0004_Ñ?Om&gt;ÇpÂÉ?z_x001E_ãþ_x0002__x0003_Ñ)Å¿']Ü _x0002_¯«?&amp;ZÜÕ|Ã?gHûmå¬?õWë0Ò?´h;óXÉÃ?_x0016_.\i¹«¿_x0003_¸È2¸À?AÑôaeÑ?Øàæ`º­¼¿ÞµêcIÄ?kÑ_x0018_V~³Ã¿_x0004__x0003_¿Æ_x0004_v³} ¿_x0001_q^_x000B_B_x0005_É¿m_x0011_ekK´¿Ðï_x0004_WÄ?_x0011_TÙ_x0007__x0019_E¸¿_x001B_³ö±¿%¿¿Üî«d¿_x001B_ºÌÏÔ?O =78?_x0003_ëm÷¦O?!|n¬&gt;ª?5&amp;hÐìhÊ?úØ¤ÿ93Ó?&amp;Þ_x0012_=ò×¿Ý¸««T²¿3õgÄoº?2]&lt;~êv?"O7gMÓ¿Èù¤²Í¿_x0001__x0002_i/ús¹¿é_x001A_ìç.%Ä?§7â´_x001F_s¿5Ì_x001F__x000B_9=Ë?D¸âlÅ?/¥=iÔ£?_x0017__x0019_âÑ_x0003_¦Ê?_x0014_¾Ê_x0002_Î?)n_x000F_a,Ì¿u)(îÁ?Ý+Té÷@Ð¿_x0001_vù_x001D_/Á¿u7·ãPm§?{hiz_x001F_Ä¿_x0014_ì_x0003_¸¨È¿7j$^à»?ô×æ_x0001_ùÇÂ?ÌUÕ¬¨¿¢¸
h²Ñ?ÝîF_x0013_¿Á¿­eðÀkù«¿\JD3_x001A_ðÅ?_x0001_»ÙG´?zÐú½ »Ê¿í,oüÇ¿3B
ú¶Ñ¿¬ØÄ×ÀÑ¿Ía²0$Ê¿üÁiæÕÝ¿wköø&gt;Ë¿«(]â4íÏ¿_x0002__x0018_©ï_x0002__x0003_sÇ¿9_x0003_ïw_x0007_1¶?ª_x0015_¦Å 9Ñ?NoqÉÚÐ¿/_x000F_¡M¯?«n_x000E__x001A_+Í?® _x0013_²¿¶ÌÊã­TÁ¿@_x0001_if@¡Ê?·)®Å_x0010_¹?ÖUÉOóëÂ¿¹©ø_x0004_ì_x0004_®¿Æ=_x001C_v¼·?_x0016_ó"JnÏ?Nõ©¹¾_x000C_¿ÌMõ_x0010_¹T¸¿D±R?Ã¿ûk,Ö\¿!S_x0010_6\£¿w#ú@)¿n_x000C_,#d{Ò?YßÌÍ_x0019__x001D_Ä?æ_x0016_gÙ¬ÉÃ¿B_x0012_OÈÁ±?z`¶©ÊÅ?X-b_x0019_å°¿NFPU_x0008__x0017_À¿Y_x0014_þ¿ù_x001B_Ñ¿_x001D_¿ÔgÙ&lt;Ê?xHhý_Ã¿B_x0012__x0008_b_x001E_©?wsÿMùÍ¿_x0001__x0007_ÿÌ§_x0003_3ä?îX`©ØÊ¿
yI_x000F_?áÚ?µép¿¹{Ìºä|Â¿é¦¿_x0006_¸?_x000C_,¸o?4_x001A_½ØÀ?&amp;a8ü¥Ò?FÎ7ñ¡À¿!Þ_x000B_ß·©?S^£Ý_x0006_Â¿¡ë¿ÿ¾¿:rÁ¨Ã¿²_x001E_îôÍ»?éóègÅñÑ?rJ­Ç?_x001E_9.*'E¨?Æ_x0010_$Åq³¿ãv°_x0004_¼_x0002_ ?\$/»Ú?&gt;_x0005__÷,a¬?ºhz&amp;Ýº¿EâèÍ. É?¶ñ_x0007_XwÃ¿h­{³2µ¿BzëD µ¿¿Hé5%+W{?¾0×I¬v±¿_x0011_K°oVÃ¿°{ÄøÔ¿_x000B_·DU_x0001__x0006__x001D_]»¿Ú­%0c_x0011_Æ?·Ç4_x000C_¯Â¿´)n_x0005_d_x001E_³¿_x001F_+³ãfU¿_x001F_M.Çâ¹¿_x0012_Ù!öTµÍ?  k_x0017_¥k¾¿_x0003_MFÓO±¿!{`Üf¯?ÃaL;K§¦¿_x0002_Ea2Ù?lDî[(°¿_x0017_2"××?ö^xîáùÉ¿"Þ\_x0004_È'¾?Q¢çÄ²_x000C_Ã?vÿúCþ_x0004_Ó?6_pÙÂÁ¿üÕ;û_x0010_¦¿8x±¿çÛ£_x0010_ÿÐ¿z_x0013__x000B_¡ìÓ?_x0014_ái0_x0011_ëÆ¿nLóG~+Æ?å6¢ë¢ú½?_x001F__x0006_d:`8?_Ù^XîÞË?`U_x001E_¢6­?Á_x0015_Z_x0002_Vù?¼ØZ_x0007_Ïk©?_x001E_JvñÁÓ¿_x0001__x0003_Áe_x0019_Åp&amp;¯?fãuÝ_x001E_=Å¿_x0004_ÿÆ_x0007_µ\¸¿ªõ_x0017_$¢R·?ñ-¿c:»¿n_x001C__x0007_Å_x0008_£¿´c!%4_x000E_¢?ðcÉÕ?Ö¿ÐÄ_x0012_Ä?l#_x0019_±_x0018__x0018_³¿Àq¹EX§¿µx_x000B_XMÅÀ¿rV_x0018__x0008_É®¸?Ä(_x0007_f_x0007_|?È]$©,aÑ?_x001F_nAð³yµ¿^ wx·?FmóCÐ?ìpv¿&gt;vËã~²¿îÒ¬ZÂ¿¬O_x0002_ÙæPÄ?ÔO[åv&gt;³?«6íDy´?l#É\_x001D_{¿_x0018_ Ç¥ç_x0001_Å?&amp;_x0006_ý¬¤#³?×Í´_x0013_ÚÆÅ¿_x001D_ÜTäBÉÏ¿N®¥±r?UÔnØíù?wÖ_x0014__x0003__x0005_0ÐÌ¿v^Ë\D1Ç?r `/Þ¿4zg?ªG×?ùÅÏ ?yÊ2%Öò¿Ï_x001A_^÷ë°¡¿Æ_x001F_êXË¿ïþcåÛÑ¡¿¡±«¾ÿÙ?k;âÓ­¹¿ã_x001A_0_x0001_1»?*ì_x001A_Dø?bÂ?¯j7¸¿Ê4ÈêÖÊ¿÷_x0012__x0017_¯äÇÆ¿®Ïû"(Ì?ºÞ3= ì?çK/Ö_x001D_Õ¢¿a_x0012_ñ_x0015__x0017_Ë?ØWv_x0003__x0007_r?#@_x0004_Û-»¿úù_x0002_Ùo?Ã©Ü¹?E%¼û_$µ?È'ùÇÀ?ò[7öéª¿`ë¤î²¿-aùØ`±¿Ùö³zfÂ¿]BÇ¢%_x0002_²¿_x000C_'|:ê·Ç¿_x0001__x0003_º.GK_x000C_Ã?_x0002_¤ðc_x000B_Ã¿Çâ],ë/Ø?97RÿY2c?Ðûà"F/Å¿ùn?£_x0004_¿­_x0012_§S .?ÍÐ\èúÁ¿L!$È2$Ç¿2@-_x0006_&lt;¼¿_x0018_váG|ÛÉ¿~Iô!JÂÀ¿ÊòÇº';µ¿&gt;ªÛäÔÇ?_x0016__x0014_m6À¿_x0001_¦_x0001_¬ì&lt;®?ÀE+$¾¿í_x0013_¬8oÒ¿{ïhÍ?6__x001C_Üc½¿h¢¡¾ø©¿.Q¢@Ù¯?iG_x0002_ú(C¢¿9vx~óÁÌ¿Kæ_x0012_%H\¬¿ÐZü0oÏ¿r­Å­M"¯?_x000B_úd
¢¸?~©f&gt;o?_x0003__x0016_ !VÉ?¨ÚW'u¶É?øÂÄ_x0003__x0006_É­Æ¿6·2{Ç?çGcÙ·?è¿¢8»_x0002_Ù?Ô¥yØËÁ¿Î_x0002_»â¹8Ó¿S\_x0019_I_x0014__x0016_Î?_x0006_"êgàÅ¿_x001C_)_x000E_&amp;Éh¿Bê_x0006_;nQ¿9_x000C_ryûÑ?_x001B_[£ÁÁ?ÆQ¢£¡;Ð?¥©Is_x000F_£¿óF°«OÑ?y©?v/´¿K¶²_x0005__x0004_?¨_x0002_ñÝ3_x000C_ª¿_x0001_©­&gt;é¤?WÊ¯Çö3?Ó$QF§ÛÓ¿õ
hëgßÕ?-&amp;¦Á?ËÅÿí.¿·zÞ4tÇ«¿NÐ?ëwá¿?á_x001A__x000C_Âüª?-qÃçTÁ?î_x000F_§íÓ¶?ò`¹²Ûl«?K¨_x0013_À¿æ_x0018_;¹I­£¿_x0003__x0007_l
Cò&lt;§¿äð¬ÿÂ?öPÓ'_x001C__x000F_µ¿3²!p_x0006_¿±´½f_x0012_ûÅ?û;ÏÎ´ìÑ¿ø×·DFär?~ÊºÜòË?C/g?Ö?f_x0001_d!Ê¿Ü¦ÎßTì½?7áÐËÍÌ¿Ø,_x0011_ÁäÃÃ¿4¾8r_x0004_Ì¿~_x0014_íÝ_x0001_z¿?¯9_x0005_ú¨¿Á_x0002_@_x0014_*`½¿Ô¿Ó#Â?ÀbÝc¾_x0005_²¿þZHÙ ¿|-]Bdê¿¿×±cÌÊ?ø|8ÚÁôÒ?|&amp;ìDfÅ±?ÒòaÃrÒ¿·X)pdñÅ¿Âo"¡®~¼?jeo×%¡Ê?Ñã»¨£¢¹?__x000F_}ýð_x000E_Á?_x0004_kë÷V ¿R6¿_x0003__x0005_HçÁ¿1¶¤Á¿Ü 6¹¼?£=, ¿\*h»5ØÐ?ZºtbÝ°¿) !,sµ¿í_x001D_ãFrQ°?_x0019_2úËR§¿[!;Ö÷¿(«7_x001D_Cª?¾Ë=O¾?Ú¹|ÔiÊ¿,`5Ñ¿_x0018_2ìÿù³¿E_x0016_ø_x0001_±{Æ?'1EùaÉ?Xß_x0014_üKË¿Å_@_x000F_fº×?uû%¯_x001D_ Ô¿3_x0013_k_x001D_7k¿ _x001E_
sÒ?±;dt_x0003_7¿_x0002_Ço·1³Ñ¿ÉLA2p?_x000B_ÙjZ&amp;'Ï?±YK­³?¸A×T_x000E_Â?®FÕ_x0003_¦¿bÑäSÅ_x0004_¤¿ÃOüÔEÃ°?¤ïç¥aÐ¿_x0001__x0003_ö·-»DÝn¿á_x0002_ú_x001B_t¦¿çÇ#/dI»?ÞvÑî.&amp;³¿¤_x0008_þîq&lt;Ï¿1¨_x0017__x0004_5¸¿Ì_x001A_þ_x0017_-sÀ?_x001A__x0010_ÙÛø³¿I=ý¨kÌÀ?·ÌHÛÇ¿  9ÑX½?¨!}.Ã_x0006_«¿¬Ð_x0018_Å?Ãö²Eý°¿ø*_x000F_t_x001C_¥´?r]õR?»W­Ñ'Ñ¿_x0012_:²ºÙQ ?oéõ®A½¿¿nâÓßâ¿Ô_x0014_Ô^_x000C_Ø¢?2ýliÜa?Wjç_x0018_úÐ?_x0011_¼YÊXÉ¿¾÷_x001B_qè¸¿©Ð÷±µÐ¿¦#Àµ(¿¿:¶_x0006_c_x001C__x0002_Ð¿w¥­5»Ô´¿WB_x001D_1ËÃ?9_x0018__x0018_µ_x000B_±¿Eí£w_x0004__x0005_Òý¿?B1ÃÝç­Ê?(Áà»_x0014_âÍ?÷Mà_x000F_©À?hw/_x000E__x001F_¦Å¿]¡_x0007__x0013_q%Ã?lÂ4å°¿5qmÔ¥RÅ?^_x000B_Rç_x0019_ú¾?[:_x0019_@1~d?·¿eóÖ?¸PQumµ?·¬¹³NÂ?_x001C_+x_x0016_ÏÈ¿öNÇ¾åÂ¿ù z"o_x0002_¿_x0008__x001B_£¯Þo¹?/}_x0003_%!d?\Ö_x001F_Mù}£?_x001B_ã N_x0012_Ä?FöeáðÉ?¤­°¸øÊ¿ëÏ/_x0015_Ô?¢_x000C__x0014_$Þ»?ÁMC¯s_x0019_Ä?Á_x001F_ÑÉ_x0002_}?{ì6¤Ð¿f¼_x0001_¿ÛoÊ?+\Á~¡_x001C_¾?Y_x000F_$_x0006_Ç?TYÞ_x0012_PØ?ËAië¶¼¿_x0002__x0005_É±6jÔ?_x001B_0¿_x001B_É¿IÆ"~x ¿¿°lôE¶Ã?&amp;Â_x0011_$[° ?ör¨¸(ô¹¿¨RF(_x001B__x001E_¼?áX_x0001__x0005_êÖº¿F_x0017_£®/²?Ö_x0003_,­Ð¿4k ªÖ¿?|Bú¯à·¿4Ð?°Ì¡?¬]Ø¿ª_x001C_£¿_x0005__x0008__x0008_4À?Î'u[_x0004_!Â¿0Ë»_x001D_^®Á??²_x0019_²öp?Cö,_x0004_öÃ¿bÄ'N?dÜß|¤³?Y_x0012_TÚ_x000F_·?2_x0012_6®7Ä¿Û_x001F_'ê%×Å¿©å_x0014_`¾Ýº¿n^]Ö_x0001_ºÓ¿_x000B_îMÅÁ?@3Ma¸?lË_x001D_u|Ó¿JÇõW|?Á?VÝÑ_x0004_c¹©¿:zÐ_x001E__x0006__x000B__x001C_aÑ¿¤3¼ÞªÆ?{_x000E_
ÉBlÉ?f9_x0004_}º?&gt;Ã_x0013__x000C_À¿¿&gt;C¯ô©Ã¿@÷onã¿_x0002_ÕTûÌ?D_x0008_ _x000B_ô_x0011_Ñ?Æ®¤lÜQª¿èÂÚkÏÈ¯?^ñõ2¶Ð?_x0012__x0003_+ìá±¿TN_x0005_\ùj´¿Q/&lt;¼?LLl°&lt;£?y}±Ú5?e_x0018_ÔMù±¿ó_x0003_[kci·¿vMäpH?_x0001_A&lt;6á_Î¿·_x0002_áÝe¦?1
_x0007_ûÆ?_x001C_°ëÀ¾ë?»H_x001D__x001D_ ~?¿+Á%Ö£¿³x¸Ä_x0004_Í?±§·i_x000C_z×?£hå§?ÑÆ°?_x0013_½?'Ð°Sey¿G,â_x000C_Í?_x0001__x0002_ùÊÏªVÏ?85CK5G?5·!° º?pá_x0006_ô_x001A_Ï¿-qdÅiwÃ?ø}JG}ÈÏ¿cD`À7À¿8õ)Gpb?öÒDöÉ°Ò?ÙM»È¿3 H;!¹Í?Î½i~Nµ?Vø_x0018_ì{å¿Px
6L®¼?4Wî0Ï?ã°IÁ_x001E_±´¿âD®­ ÐÉ¿¹òE
ìÒ?_x0004_Úòæö®?xH¶?º¢'_x0001_&amp;Â?@`õS |Í?_x0004_!_x001C_¶ê¿{¢*êÁx¿?[¬püX¶¿¥q¢'ÚÉ¿ß ÄTãÏ ¿Òí+_x000F_¤?£×4Qì{{?×è8Î?Îð_x001A_ãÛ¶?_x0007_Ã_x0012_ñ_x0006__x0007_Y?$nD:#±ª¿Ï`þ"èÀ?#æb _x0005_£?Õ_x000B_¢;¿¿?M°sÈaÇ?,_x000C_Á_¬Ð?«£·F¿Í¿è©£ul=¥¿¸aÀÈ3ÄÄ¿âéf¢_x001F__x0004_¬¿Ia#w²®¿_x000E_,ëÁ.Ñ¿vþÿ@]r±?_x001E_K_x0014_v{±?wmÎÜùÅ¿iÞ,A\X½?2«¥¸¿¿êÒÉ|=?ÍÂ!_x0010_kµ¿ïÞÑÁÃ¿rm_x001F__x001D_Í?IÇc±¾?usÑÂÕ?§_x0002_çßôAÌ¿õov_x0001_Vú£¿Ç3ý&gt;&gt;¬¿9'ï_x001D__x0002_:Ç¿_x000E__x000E_ÕmÀ¿(É_x0012_ÕÂ?_x0008_x$_x0006__x0004_Ç?ÖeÜPu_x0003_»¿_x0002__x0003_«)vÇ_x000B_Ê¥¿åâãþ_x0005_Ô¿_x001B_D "±?_x000F_]O_x0007_}Ù»?ö!ò_x0003_Á¿ý¢ïRÄ¿uvÜ&lt;¤õÑ?ìË_x0014_­¿2&lt;1¢¡/Ç¿(Ò¿[Ê?\_x000E_ØÿñÅ?yÍ¿CvëÈ¿°_x0012_W_x0005_­û?ÓY¢(_x0002_?Â?BCÏbÙÐ?ø*_x001C_@p}»¿íGN\ä-Ã?¿è_x0019_x_x0007_È¿³?*wÀ¿ÝQÏà5ø¿_x0018_a1n2h?R¾fp³µ??ò©É_x0001_Ø»?D_x0014_î|_x0018_¡Ó¿]É_x0011__x0018_¼6É?!_x001D_ÁÍ_x0010_§¿_x0018_á{'°gÇ?ãÓ¦_x001E_[À¿ ×ÈþZÑ¿o%|_x0012_º«?üG_£_x001F_Ñ?Î^_x001D_=_x0002__x0003_%TÑ?©º{_x0017_º¦¿UC)Þ±^Ì?®_x0004_±õ_x0008_Ó¿_x0016_ì¿S¨Ð¿±_x000C_^ÚÆ?ø_x000C_¾$®Î¿G&gt;£IÀ¡¿]ø_x001A_õ_x0001_Ð?y _x0003_xÙ¦~?æëÿ¨ò¶?|ßâBà¿ñK¾1·+¡¿]077ç_x0002_À?¥³÷»ì_x0019_Ó?È®s_x0006_¼¿rA8_x001A_øÂ³?Ko¼¯|sÀ¿W/ë_x0014_ÇeÌ?£{ï~À_x000E_©¿¹¹_o@¨?\Â_x0011_Ï_x0006_±?Ý?=T¹µ¿·vIËgv¼?\]ë_x001C_Â¿Z_x0001_¤¼ûÐ¿ò×sj¯«?wA _x0006_Å¿\AE½|qÂ¿ðxTecÁ¿d[_x0007_.gb¿UýÑÖ20«?</t>
  </si>
  <si>
    <t>2fe5de38a9962336ef6cfe00804d4abf_x0002__x0006_Ê-´â¡¿C3FõWe?ä½ÿy;×?ÑOÎm!{¿;´c[ oº¿ntùÊ"PÅ¿N_x0007_%)²È¿j_x0004__x0013_6ª_x000C_Ë?I_x001E_¼µc¾¿_x0001_¶¤»¿_x0006_-%ÃJûÈ¿«_x001A_nðux°?LÉ²CP½?íYué_×É?:_x0019_l_x0003_ Ó?JÅan]áÌ¿_x001B_ì¿_x0011_U¾?wº¨}¢?Ô¬_x000F_'·?â_x0008_Föj±¿s_x0018_½0è»¿_x0014_Ó'Æ6åÇ¿×­ÿ_x0001_áÆ£¿ã_x0016_häéÅ¿¨B§Ã_x0003_ØÉ?s=Ò_x0005__x0015_Ò?úrÜÛ_x0008_½?òã&amp;ÿX?7³#FtÐÇ¿´&amp;_x0016_¾GS¹?î_x000B_ÖýØ?_x001A_è}{_x0002__x0003_û#Ã¿\;õ9C'¼¿ÞtËõ_x000E_|¼?q_óÇ|ãÑ¿_x000F_IaëÀÕ?ís_x0010_\iÕ?#ëBK_x001E_¾¿LWú/^?À¿¿òÕnáv¿`_x001A_^B1´¿5j{µ~¿&amp;Î@¨ß_x0008_?è¶_x0006_:¼¿_x0018_z{öÈÃ?%]_x0015_Ú¿®¿D&amp;e_x0001_Y¼Ò¿ïmgÛ)Ô?{"¶7?3ÞÒ*µ§?d¡¡Ãðà?_x000C_^z!¸DÆ¿¬P_x001E_ç®WÇ?5ârã_x0006_²?í`"ø_x001F_$Ë¿L^n_x0005_©?Û¾çzBÉ?Ú|(_x0017_¼?r­-ÁÂ¿;º&gt;_x0016__x000E_µ¿5ËzR_x0008_Ó¿S{c_x0004_ ?æý#_x000E_uµÃ?_x0001__x0004_ÚeS,FÇ?_x0004_K_x0001_ÜÀ3Å?sb]b_x0010_Ä¿P1ÎPÁ¿&lt;_x0010_§pÅ?¨½#;âÎÂ¿`:&lt;éÿZµ?_x0002_tx¥U¿QµIä@Í?¼_x001D_{ác¹¿X_x0003_lÍÂ¿Ø-XYaKq¿(¤iè_x001E_Ú¯¿Ð[24íÅ?ùÀÞ6BÔÆ?_x0018_¢_x001F_d|U?ÀE'_x000B_º²¿ËT X?íñá­³å¿_x0004_Éï]}_Ñ¿ MÏèÃ?ãRð,_x0019_º¿Uo_x0004_ Þ%Ð?ò_x0018__x0013__x0018_±Ê?bmGÙÀ?Ù¥
KvÈ¿_x0002_0à@+¡¿D§­íL¹Ê¿á2)|_x0018_½¯?àq{m`x©?A¨¾{£Ò¿va)@_x0003__x0006_Jr²¿t·Ã¬êÂ?õh¤çdÙ?s XÚUµ?1°89_x0013_|Î?å®ÎÀ_x0016_ÁÒ?&lt;Ñ·ÂÛ¬¿tN0-_x0012_Þª? ù `è©Ë¿[ÖX_x0004_lëf¿&lt;þû0_x001C_Ì?÷«öÅ«ÄÒ¿Î_x0006_FÄ³Ë?&gt;_x0019_U_x0007_.£¿Áí_x0010_2ï_x0013_À?£ö:_x0018__x0002_VÃ¿_x001D_Á¥Ê=«·?Õ_x001D_ì_x001E_SÓ¿!Ûìqº¶?{p_x0015_¦CJ¡¿{]üéÙMÎ¿ÿr)Ðõn¿¿_x0003__x0006_i1U8Ñ?_x0019_t_x0005__x000C_¤ØÓ¿Då_x0010_&gt;&gt;À?uºÑ«ùa¨¿Séé4Èb¥¿~³tGZÌ¹?S_x0001__x0008_Øà¹¨¿FS`Üâ_x0016_¿Þç5_x000B_©Ð«?_x0017_(ïÅ¿_x0001__x0005_@ºðG »?ðvw~Î-®¿w;MK¯¿Ä»ð-c©?_x0002_[Á¥:ÖÄ¿Å_x000F_&lt;íy0Ä?ßÿÖ\"=É¿/;¸xöÁ?]-þ_x0001_i²À?2ôÝ¼(¨Ð¿Á_x000C_a_x001B_ÏÚ¿½À_x0005_¯L_x001B_Â¿_x0005_a«vãÞª?Vþã/9¶¿ONÇÇ¿.t._x0014_6Ê¿;úôEêÄ?ñÍ&lt;_x000E__x0010_Ò?_x0006_í®ÉNº¿¬Æ_x001E_ï&amp;ùÎ¿_x0017_z|£P ?:ëaU^_x0005_­¿z'Õ_x000B_#1Ù?_x0010__x0003_~¤!?_x0004_·¶¨®Z¸?[®,_x0015_ý_x0004_¶¿²_x0001_ÈùS§¾¿#_x0007_
_x0014_¿¿]øÜm³¿ÙúwT/_x0014_¤?á_x0007__:F«¿ñD_x0012_ _x0002__x0003_ÔBÐ?8^[ã¡_x0017_Ñ¿W&amp;&lt;A¯æÈ?ÅÀ_Ó_x000C_²?-I/´tÆ?9_x0019_~ý{tÔ? T¯»/ô«?_x000E_¿Hs¢¿FìN%_x0018_¿Cã_x0002_Æ_=?éBZ¿ä_x0004_.z@ÓÍ¿Å_x0010_«Mû¶¿_x0013_Zë@4X³¿C_x0012_hLîÀ?Ý_x0005_A_x001B_Ê?_x001E_'t}¼Ç?.´o¥w¾?Lî_x0010_Ì-Ô?_x0014_¥_x0019_ÏÕ?ÓúÊçÃ¿+gQTù?_x0001_¥¤&lt;§Ó?K$Í¿Ù,ÍK_Ç?ûª}3ÇäÊ¿µÃm°_x0002_¢¿äÀ»*MÄÒ?Pv_x0015_^ú'¤?_x0018_]n_x001A_ Å¿]:ä½Þì?\ àHé³¿_x0001__x0003__x0013_L2óøÀ?°u_]¿pPõÀX²¿Lò¹äEÏµ¿ªÝrT¡E§?b@PàBPÈ¿H1;Ì2_Ñ?vcü@¶?OÓT_x0015_2ÁÆ¿;]"Ò¿ùAÂR²Ã±?ÜáÑ_x0012__x001D_Ó¿lá_x0006_­=ÂÐ¿ªµF:_x0003_ÿÑ?èB_x0019_È?z´»Ý_x000C_ßØ?&gt;DàC_x001F_§¿ E/å'ÐÁ?3.ù[±?p_x0017_ÅÊ4®É?º_x001A_×éÍ?"6ËÁ]§µ?G7ìÇ÷_x0002_Ø?H[ï_x001E_½?Æ«éj?_x0018_fªù¾¿4ñVÓrÛµ?t1mÐ4Æ?ûÝò_x0019_æ¿_x0001_²ZÖ?[Vü~¹¿ì_x0015_R8_x0001__x0002_Ç_x0011_Ê?áåm-á%Ú?Ô­ QÒÒ?}¬¯ãLÐ?³ iULÈ?_x0008_ð_çäóÂ¿­7ÔI6µ¿Èí¾áÔ?¡Sùr_x0013_¨?_x0001_Ïï§_x0013_´Ã¿§_x0011__x0005_k'2­¿xY¯f®Â?éÕ+`¢¿öó_x0002_Á}A°?tàh(Ó"¿ mÊS7Ì·¿á_x001E_Q _x001F_Å?_x001E__x0013_.'qß¿ _x0010_«Ñ¿N¼@aÜÄ?£-«sèÇ?(Îu¦eÓ?Öà_x0017_£Ð®¿;_x0005_+_x000F_çiÀ¿¿Þ*1{:¼¿ð\X±I_x0018_¼?_x0001_Ý°n°¶?®&amp;ÿZ8Ñ¿Cï_x0015_sSº¿Ê)ÎûpÀ¿h\ámà©¿&lt;è#ëÂ¿_x0001__x0005_Å_­¶øH²?&gt; _x0002_"8Ù?º&gt;¹}¨Ã¿qè"f_x001C_Å¿ö_x001E__x0019_åÂºÅ¿;¬[²¢¿0_x0006_¨½Ê~Ä¿×ÑB³Ã¾?p
B7\Ü?_x0005_!ïpÔlÇ¿_x001A__x0014_½Se¿æ1F@? ?ÁÌ9_x0010_À¿Ö ;¥¯Ë¿váf!Ö?®+¤_x0015_nDK?Yi_x0013_c¯Å¿I6þMDª¿¨¿_x001F_eöq?'_x000C_e®}·Ã¿1Í\æF Å?ÿ³¡àãÃ¿HDÖC£¿ºòÍûýÃ¿_x0003_YoÆ$¿·Ç¤ôCÐ¿6ÇÑçél¿-_x001A_ÎZ9_x0004_Ù?Ç_x0017__x000C__x0014_ z?_x000C_É!|F7×?2Þkâíº?_x0007_b@_x0001__x0002_sê¦?20¼A_x0019_ÏÓ¿_x000C_Çb_x0002__?¼À~ä_x001A_Ñ?/ö¸&gt;Ô?Ý_x000F_%ýÏ?µ¿±_x0004__x0019_#"1Å¿Þ__x0007_%UÂ¿}HÄ¦Ú_x001C_Ò?©_x0006__x001F_¢?]!¸(ëêÓ¿5_x0006_ÄB«?0¨Á_x000E_~ÙÇ¿ÜìúY(È?¼õN°t ³?¦T¥ÞWÁ¿%þw¸BÉ¿Îûn,¿eîøçµ²?e_x0010_ÍÖ£¯Æ?ì_x001D__x001A__x0003_À¿¹¬E z¿°M?Û¤¬¿Ç.ÁûÅ?%tmUÐºÂ?ö¸_x0010__x000F_}Q©?&amp;°_x0004_ÎÅ?_x0017_£%4÷ãº?§Ç2æcÇ¿V]Á3¼¿´¤ü¡B5È?}'_x001F_sÙ?_x0001__x0003_î×®O%vÉ?Y_x001F_¶:ÅÄÑ?ËV¨©ê¹?ê$_x0006_ßW¿F\ýµÓÖ?öñ,ð\H²??_x0003_P.±È¿(widµn?¸_x001A_&gt;p_x0016_û®?m(ByÝi¶?sN||_x0004_Zª?Úbß À?âc#M.¬»?U/÷gx"¯?~Æ"äÑÀ¿ç_x0019_¯÷ðÀ¿¼g`¯Å¿ÜShÉËÕ?ádõñù¿D_x000B_G´? _x001A_ZãÙ¿»é¹¿µ(¬¿Îhî«YÁ?_x001F_Ä5®ÕõÉ¿ª_x0005_:"_x0013_©?1zÊ0_x0002_Ç?'pÍM3Eº?´lË¿B¢¿1b+%ÌÉ¼?/ÓøñÌ¢?ÈÂ(ê7¤É?µ_x000F_#º_x0001__x0002_à_x0005_È?É¢_x0002_Ø,û?-Ì6_x0018_ñ,»?/à¿G,G?±n¬z¼¼¿õFx¹ ½¿÷a¯ÇG_x0016_Ê¿_x0008_6þYÛ_x001A_Ð¿Æí«_x0014_Â=¿UxZS_x0005_|?+r:[Ê?JËëóÅÐ¿Äï9ÏëÅ¿;Ìê}Í¿³?¤ë_x0014_!Éã¸?_x0018_±V&lt;K9¸?Jã3Jx¢¿Ñö_x0002_ä_x0012_1½?«)72ñ©?s»í½æ ¿ëv_x000B_^îÀ¿Ái9½? dª^_x0010_)?¬4¢×¿¹¿Ã¾Zl-Ñ?¡Ë_x001F_¯Ì»Ã?#óoÅVd«?ÿÓ»Hd¥¿ÁöÍÃÛæÑ?_x001B_^¤\§º?Ån¢Ò_x0010_a½?ãÿÂvp¨?_x0003__x0005_Î_x0016_"_x0015_.ÿµ?¾_x0004_j¨Ë?ó#ú&gt;ÕwÂ¿_x0019__x0008_jQI"7?½ £Ø_x000C_¢Ñ¿è_x0011_ÝÄ?§Ð=÷¿_x0007_(ù_x001E_Ü£¿£\As_x000C_¿»¿_x0002_7ÆwFÔµ?Ý_x0007_ôn^ßÄ?¡ui²x_x0006_Í¿:XzV¾
±?#J÷_x001A_q¿|Ñë)_x0011_Ñ¿_x0010_ÆmüÑ¿_x000F_!áÿ°Ë¿xE_x000E_ÐZ_x0015_¹?Í
_x001C_Ü^Ð?²s¨©É¿þW5_x0017__x0008_]£¿í^Ù*rpÒ¿I`¦¼Â_x000C_¨¿^²¶iWÍ?7Óµí_x0001_{º?µÊùH;Þ¼?¶¡%}@ÑÀ?Cf_x001D_')¿aÌ_x0011_ëÄ¨?_x001A__x0003_ª?Í¿©_x0012_ÚHÛÛ¿øÁä_x0005__x0006_2§¿ ñ°ÿ³áÑ?_x0015_Ñµ_x0010_Cte¿_x0019_öõ,_x0008_Ã°¿s1¤ðÇ_x0015_Â?n_x0003_v¤]F?Môª`ÿÏ¿BýÜâd0Ê?ÄP(l_x0013_Ð?ÓßÙçÍ?Mùär_x001C_¯¿§ÉY'_x000E_Ï¿£´ú·?×_x0017_Z\èMÌ¿ú_x001C_]|¡?bSïÃå;Ò¿_x0005__x0004_·ËÂ@¥?_x0002_R,!Ú·?ß}¬_x0008_yÔ?­S¤!òÐ?_x001D_üh$_x0002_ðµ?ÚhÊ¨f0¡¿©ÏêÑÕÑ¿ó§£$ÊË¿\j^ÙWÃ¿ÆÆ_x0014_7{Ã?·âífAÊ?y_x000F_¹ýF®Í?ÂßVr¢_x0016_»¿NdÉ×Æ¼µ¿j$D_x0001_£¿&amp;¼¯é_x001F__x0012_½¿_x0001__x0002_\Àp÷N°»?É
ôßÊ¿9hã£²_x001F_³¿/Ï
ÜÑk¹¿é)q­¦È¿.¸-LÂ¿/¥¡ç$é?üîä7CnÑ¿À¿_x001F_Å¿ùÐ7_x0006_Ò¿÷Õ ¯Ï¤¿Z`pú¹:·¿__x000F_ËlG½¿¶úïög_x0005_²¿gHRÌ¯Ë¿Ò_x0007_[ÍTpÃ¿Ë)%Ww½?¿ANì1¶ ?kÐÁ ²vÓ¿_x0010_1§w~¸?¹Ój§??­L_x001D_\}Á?â[2zdÈ?z2k2 ]º¿¥eYk§I­?æºi¢Ç?Z³Úú6¦?38èÍtZÐ¿EFÅËÞlÁ?¦_x0001_üÛ_x0007_À?©4_x0008_Ç_x0014_×Æ¿çyòÄ_x0002__x0006_A§Ë?í1u+¿ÿ8õ_x0002_gÃ?zú ,CÖ±?p_x000B__x0010_¶GcÍ¿;_x0001_"Ha^¿ç:_x000F_Ý}!g¿2yë)_x0011_¿_x0003_yêµ?_x001F_÷±ÄË?â»ï9_x0004_¡?à «ÏìÜ£?×mu­Ê¹?Ïz¾yïª§¿y}ªT_x0015_|?ÉÊoÅØGÈ¿ÙÒ_x001B_9¡*¼¿±U"_x0001_°ü¯¿Ú_x0003_nËðÄ?X_x0008_$7^_x0003_¿?ÄÌýýàU³?²EÍÁú_x0005_¿rñkû1øÂ?Ü+_x0002_Ö\H»¿ö0_x0017_x_x0013_Ê¿I4k?_x001D_J§Ã¼Ã¿?_x0015_å»$¨?óx§^¿Õä¿¤?Í_x0019_üéÊ¿_x0010_c¯d9RÓ¿_x0003__x0007_G\o¨£?_x0004__x000E_|ï­?ÿõ_x0002_OQ©¿ï§Ú)_x001B_?_x0001__x0006_æÑªÐ?15¢1_x0013_I¿4$_x0015_BG¡¿#Ùð_x0013_Ð?eÜF¬_x0010_Ñ¿+fVró/¤¿Þ_x001F_b¼[Î³?_x000B_!ïD_x0004_¯¿Ã_x000B__x000C__x0011_1xÀ¿Mù_x000B__x000F_\Å?o_x0011__x0004_ÐëÏ¿_x0013_á_x0010_D_x000E_¿âç_x0005_G$¤®¿_x0008_ Qà{±¿/òI_x001C_1x²¿"vuÒn#Á?v¯Ì_x0001_+¶?Zm÷=eÐ¿£÷)Þ«ÎÔ?ù#!i)?[\_x0019_ÒÔ¸?V¤îûõ¨Ç¿:_x0010_¬ª?wj@F¹Û^?¦5³éÞ À? _x0002_[»SÒ?ö$^¸Ý®?¢Ú_x0005_Â_x0003__x0004_Í°¿E_x000F_vHS¿?N ="_x000B_z¿;Ü_x001C_²Õ?_x0001_%yV¨?õä¹] ¿&amp;_x0006_,Ï2£?:¨¤Ê_x0012_R³?·¬Ó _x0015_G¥¿â0+ÅÖ?ÞôÉÙ¨¿dM"._x0004_TÄ?¦°_x0007_h§Ò¸¿_x0005_hYpqjÅ¿_x0014__x001C_D8_x0007_Ä?s_x0011_w¬I½Ê¿f_x000E_×ÖÅ?µÏ,û§0±?÷CW÷°Í¿J ^3_x0016_%½?6\æ#$Ô¿G_x001C__x0018__x0019_§Ë?î6ý_x0002_ª?%lñÇÄ;z¿¶_x0015_"IÚç¨¿_x0007_KÜvZ²¿e_x000E_u×Sg?û_x0014_ß,bâÅ?5ÁxÄ_x0019_½«?=-uQLÏ?I=@w_x0001_­?JAàì«T?_x0001__x0003_c-jÕ?@Ø_x000E_ò/h¿ýÅ].ëÕ? r¼¯é_x001F_³¿Ò_x0010_
__x0018__x001A_Å?©_x0008__x0013__x0010__x001C_¡º¿dðâTÐ¿Þnöà&amp;Ú¹?_x0019__x0002_CQ %¿dYi÷ýÆ¿_x000C_L_x0008_^©|Ò?â+S®ö¤?»A¡&amp;ÔÃ¿_x0010_¹«ýßÓ?A ÿÃ._x000B_Ä¿~Û5=szÐ?Ó^6_x000E_e5Ã?Hà_x000F_ý_x0001_:°¿ø=M@^Ç?ëHÐ¿ _x0010_ïþD[¸?_x001D_ðä¦¦¿¦jàybÂ?$èujaNÆ??ú´»Ó_x0001_Ç¿éP_x0004_b_x000C_U?[0#¹@bÎ¿¼ùçvàÀ?L&lt;ÕY?É  ô2Á¿0i§
×ôÑ?Üñ3Æ_x0003__x0005_SÆÌ?¸OxW(É¿Kó_x0018_ßA=¿Õ£ÍQ¿¹¿?Þ_x0018__x0008_õ_x000E_®? Õ_x000C_«ÌÃ?0»¨S{EÁ¿_x0015_Ö·_x000B_#ÚÎ¿JRtN_½¿_x000F_'ëÙ_x0012_Í²?Ñ°ü¦?à7µ_x0006_ÿ?Ãæ_x0003__x0004_Ë¿ê$_x0001__x0014_ ¿_x000B_hLÚc?3ÍÄ#ÆÄ¿_x0003_ò_x0002_c½Ò¿kÓç©°É¿\okÙ_x0002_YÊ¿®-_x0011_Q(Á?}a_x000C_ÐÀ¿_x0006_J{q×m¹?8_x0015__x0012_çsÆÎ?ó6rìÒÔ´?4\HVw?n¾¤_x0007_É¿e5É_x0010_3ØÊ?e.xcÅ¿_x0017__x0012_s¢ÞÁ?.._x0018_ïÁ?åðWùÇ¿õÆC¤zI?_x0001__x0002_|B&amp;°*äÕ?`)áÊ?@¼ù_x000F_jö´?*._x0002_üÝ¿,1ªÇBÎ?T«µ_x0017_¸äÁ¿ Õ_x0010_I`Å¿3X¬Á¿Ì­{¯iÄ?_x0007_á½ÜD?§?ZJ)ÊDC¯?ÉáìöÂ¿©_x0014_1V¹?_x000F_èRk4¾¿ù.­_x000B_Ñ¿?_x001B_µde¦¿Þ`¯e_x001F__x001B_Ô¿_x0015_jÖR^¿_x0019_ØïßS»¿Å8a±»VÆ?Î_x0002_ä_x0007_îr¿ÙòÆUC#Ë?¬û½hÌÈ?Ø/ÿûW±º¿&lt;UDÓÉ_x0014_É?`Tm·_x0016_$ª?çü]xöÌ?X-3ÊÌ_x0019_Ê?O_x0016_ÞX_x0019_ØÈ¿n_x0017_&amp;¾Ç¿yîEKbí¿iów_x0002__x0005_Ó1»¿l_x0002_ØûÁ¿å²_x0019_ìVÅ¿_x000C_ÊDj =Æ?¶ÕÓ§º¿d&gt;_x0013_XÜÂ?sî
ñ_Ì¿jªÚ_x000B_/Ç¿-wt !½¿._x0001_:_x001F_Îº¿¹ð¿ëßGÀ¿áM.9»*¢¿nCg*2¡¿)ìÒÆpÂ¿íYEtR¬¥¿FÒ/¶MÏ¿÷úÐèVóÏ?à¿_x0007__x0004_ÒÈ¼¿Ö¾;pÁ]Ð?¢ýEÚÑmÇ?¼{û É?´ lÌëY¢?/cÀ®¯Â¿WlhlX¦¿æx_x0003_µ¿Iþå!ÄÐ¿Õxús¶¿új_x0007_¬MýÁ?Ö_x001C_b×È?T_x0006__x0013_^Ñ»?½Áû~ü»?Ã_x0014_¢í9¬¿_x0003__x0005_BíñXÑ¿¯_x001E_R×þ²¿É_x0015_ìZ_x0013_&amp;Ì¿Ñ8_x000E_ukç¿d)¬K_x001C_¶?1Ëô½&amp;:«¿§7sÑ8¸¿Å_x000C_Ð£p×»¿_x0016_ÌÑãéÁË?EJn_x000E_A_x0007_Î?#åB`/µ¿)þ¬s_x0001_Ò¿:,`ØÓ¶¸?Jà_x001A_õc ?þÞ_x0018_÷hþÖ?K^àC±TÕ?éÒ6Ñ\ÊË¿m_x001B_?´W¸?ÜÈã?_x000C_§?åFGï õ¸?^¢j&amp;£?nf±ôrÉ¿\§ÈËÓÅ¿_x0013__x0002__ä#ºz¿Ã¯ÝE¼ýÌ?Y=d=0Â?F¼_x0013__x0014_þ²?Òè2âÆ¿l_x0004_Ç\·Å?µ_x0016_EPÅ¿Bb×·¾u?âk_x0003__x0004_Ñ-Á?Ñx_x0007_I§QÆ¿QIÑIüÏ®¿¾_x0005_ÊäJÀ¿wcN{¨sÁ?¶O_x0003_êßÐ¿[R_x0008_áÁ»?/Tf74»Æ¿¼´Ùq¦W°?4V6!$ÍÍ?¡3ö_x0006__x000C__x001E_²?úýöP)÷°?&amp;áú_x0002_¬\?àiíà?`òÁ±ºØ¾?ÁÿÎ×þUÈ¿Í&amp;?_x0001_#?_x0003_³"wâÛÑ¿Áµ'y]´¿ý®ñÈ¿ó°)wk¼¿ùMÉËSÂ?âZ,MS&lt;Ñ¿Ý_x0015_¶ëÞÒ?|®E|ö¬?_x001B_d§Õ`¯?_x001D_r~¬¾¿ÿþÀ-ßÓ°?cGëè£ü ?àý1ewÌ¢¿°`Ð¿DÎ¿_x000C_ÕûNR%½?_x0001__x0003_$ü_x0010_»oI¦?_x000E_ØF)&amp;_x0017_¨¿_x0016_î¾_x0011_Ô¨¿¿Ç_x0015__x001B_\Ú?¯¥_x000F_-Ã?,è¹Ý ¿ðØÃ2æ±¿j¼£À/g¬?_x001D_y¢L­°¿"_x0018_Êàß¿?ÂHÝ_x0016_=­¿øl_x0004_x¬¸¿¨"xÖ_x001B_AÊ¿S;ØÒÙ?O%z««¿Lò'_x0013_2·?½¯­¾í¿BZ:×¯¼¿_x001C_.ÃÜµÄÎ?_x0007_wÂBWï?Ð_x0008_Y:ÒQÁ¿1\Á*IÑ?ÃåÎ¬ÃÁ¶?¼V¦¡ÊÙ¾¿·Ó¸á_x000F_éÈ?ñH!_x000C_E·?_x001B_/_x000C_êÇ¿_x0001__x0001_ª_x001C_ò°?kï_x0002_À[¿U_x0017_ïYÜÉ¿_x000B_ÝÒGw¿&amp;5|²_x0002__x0004_vÊ°¿YbU|·Ë¿Yõm%k°¿É_x0004_Ì_x001C_Ã?L"û Ó?_x0001_[ã¾&gt;Äª¿)wîo¾Í?«8_x0003_´ª?Õ_x001E_Z*ÜLØ?()±âBÈ?æs_x0005_Û_x001F_Ö?ÔO3¶î_x0003_½?õáhèÝ¦°¿ªA­ û%Ò?Nj*_x001D_D; ¿¾À)8an±¿Zþ5®ùÁ?÷¾8äÊ?ªh¢ç¹ý¤?_x0019_4n&amp;Ä¿ß­Bë_x001F_@°?s¯_x0001_tÉ? nÏ._x001E_´?£±_x0003_]19´?)þæÔR$Ä?'_x0017_ÒºÆ¿Ò¤¸Å{¸¿l'·_x001C_Ù¸?O8¡®ü·?E·
2«$±?NÖh£ûÁÆ¿I¨¡Úù
»¿_x0001__x0005_rÍ_x0013_j_x0011_s?DL_x0002_MJ³Í¿Ï¸hº¿¿%à
÷¯³¿î_x0004_Û*_x0003_¾?_x0008_Ñÿ0hÎÍ?
yÏþ_x0008_oÀ?Tã_x0001_G«¿À9_x001A_ÿñÁ?BÒF/ÃÄ?_x001D_w¾£kË¿ØíãÿißÆ?qP_x0005_Å_x0016_[Ç?_x0010_Ì¦¬X«¿?¶A(!M¶¿Ze7ÂÐ¿-³WÚÄ¿ÅÃ_x0018_ª¿A_x0001_½½8Ã?Å"¼Ð_x000C_Ë¾¿_öJööÅ?äef_x0005_¿
Ù
lÍ?kUÌèZÜ¿?Én_x0017_/?}øÞ³û¿±E{ÒúGÀ¿Û|)_x0004_M+´? °?þ_x001B_¾?_x0001_TÈ_x001E_nÄ¿"vºË6[É?­Ø_x0001__x0004_TÀ¿âêºÇ¦E°?¬G9×Á?QãLáÉÂÈ¿uôF­_x0004_Æ¿pe_x0015_ì}_x0011_Ì?ôÜ×_x0011_rÅÅ?%R_x000F_]²?«ãÖ74»?ÙKaVÏ°¿Pío÷Ul£¿_x0007_ê@_x001F_b½?k¥&amp;õ× Ã¿zGÑ_x001B_Q:n?Ä6Â?[àÃcÓÒ»¿õÐ¬`É¿Â_x000C_¡?¶Db?s½N_x0010_µ?é;¦b¸?_x0003_ØV+×?_x0019_äùG2¥?_x0014_Eª°YÃ?,ñÔk_x001F_÷¿X¯»·¿mïL4_x0002_Ä¿iÆ§©GÔ¼?_x001F_YÉBV?$_x001E_Óäâ_x0010_Í?&amp;_x0008_Cy±À¿ûSýy¨¿_x001F_ì&amp;Î{¿_x0002__x0006__x000C_Æcî¿1_x0011_@3¯Ã?!3n8p'´¿q_x0006_ 3_x0004_§¿MîÖNkÅ¼¿_x0003_u¦¡»¡?_x0004__x001F_Ð_x0019_éÉº?¦Èzà¦¬¿W³í!Ð?j_x001C_Ó}È½¿l0î×WÇË¿_x0006_&gt;_x000C_õB¥È¿_¾_x0015_NÅ¿#¤ÝwVÃ?õ}Re´¿ë4ELaFÑ?äjé½¦¶?:`ÉÏ`È¿Å_x0005_ìqÀ?_x0008_y_x0017_¤ý¿²/µY.§?~-EcFòÒ¿_x000E__x0003_«Å?_x001C_´hK"Aq?ÔÊDaè_x000E_¼¿7Ô¯YXZt¿«lH(zÐ¢?Et_x0015_ÔI±?@q²ýø9Ã?3_x0001_ Ãj¢¿]°Öobâ«?6Û÷_x0001__x0005__x0014_äÄ?i ÀÄ{Å¿"_x0001_¦¥êÑ¿¢ë_x0002_£°¿_x0011_ÖØ]¬È?+_x001F_ýÖ¹]Ð?XÑ¿1£¾?6¢Ås³?;U_x001F_ë÷Õ¦?_x0007_Ì _x0003_Îc¿¿A®_x001E_¾À?ü_x000F_zðf¤?ÿ_x0019_Úzõ'Ã¿àÏ`_x0012_­?_x0002_´¨H.Ç?£-ýâ¬õ¤?M_x0016_çQD%Å?ýÊ*5Ä¿ÀÂ{RÎÐ¿Öê_x000E_®©Ê¿_x001D_tùÃ¾XÐ?ÞG'¥_x0016_&lt;?_x000E_® ½ª·?KäöMÙ,£?Éd²U_®?_x0017_Qó_x0016_V¿î]G9Ò¿QwÅÌ_x0012_Ò?}ÀÞÌ?Z_x0004_gLº¨¿K4Þ_x0012_ÙÄ¿ _x0010_²Ìöqª¿_x0001__x0002_â_x0017_¢ ¿2¿§y_xS¿*Ïµ+¸e³?Wâ&amp;ïª¶¿_x000B_ÛÆ­L©§?}r2¼¿_x000C_7ÀÁRÓ?TÜç&amp;u¿¿6CJ_x001D_±_x0013_Æ?$Q©¾IÌ¿ÌL_x0003_XrÌ¼?ZzÔÏÁ?ª4_x0002__x0019_ÌÁ?§¾T¬bdÃ?± ¡&amp; ¥°?¼?vcÊ?òÒ_x0016_­_x000F_¦¿bö«ÙÊ+¦¿o_x000E_Ýë¿Æ?åöJ¾G¯?ÔÄ_x0001_ÆNÖ?4óô/Æ¿¤²}¶¿OE@85É?_x0002__x0012_Æ^7N´¿HN- ÿÏ¿ 9]¨Î?ª8m@±?ÀlëË?}´¿¼³q¢V_x0002_­?Åð!
ÏÄ¿n_x0001__x0001__x0004_iÎ¶?¨vl'ë#Ã¿ÆÑâ²¯Ç²?Ñ¹é"¹¿,;æÒ_x0015_RÐ¿¥ÿ=¸XC¿_x0013_6àÛý]¿¿k )jQ3¦?_x0015_=b_x001B_À¿=8p¾×Â?õë¹i_x0002_`Ð¿ñlÄ Õ_¿Z}e/_x0014_¿[h_x0019_ã_x0004_Ô?ïÑa¦_x001B_´¿Lgë_x001D_Ò?Ø17êîÑ¿3P_x0019_Rh¾?{5_x0003__x001D_w ?µa¤Eµ¿.LÇ_x0017_²\Í¿,wåDü1»?û
c"ÒÊ¿ÿIR\îÃ?6§ÇyÉ/ ¿¿'×È'PÒ?l\b_x001D__x001D_°?ó_x000F_U²_x000F_\¶¿Ãï_x0001_2NzÁ?_x0007__x0004_%^_x0016_¶Ö?g`A_x001C_Ä®?o©_x001E_&amp;ÒÔ?_x0003__x0005_©_x0001_ËU¼Ö?å¾&lt;¸Ä?¼_x001A_Ei·¿_x0012_6#$]4¨¿XeVHä-Á?eËM,NÑ?ú!d?{ °¿É7¦_x001F_Á©?È1Ê@µÞÐ?=ª·=aP?«Å}s8hÎ?ÖmV"5ÌÌ?;·ÉdSº?ê|J_x000F_|±?OT£&gt;ûÒ¿ÁÿÎZÒ¿?÷3(YKú·¿_x001F_X_x0005__x0004_ºÉ? eÍüÑ¿&lt;ÿ×oG¿¿_x001C__x0002_eÃ(Ù?nï_x000E_Ò_x001A__x0013_¿H¥¯_x000B_L¿¨e?¡ õÑ¿æ§ðF+o³?dqfk7D×?_x001D_(ZeÐéÖ?_(ª_x000B_Ò¿Î}¡»bº¿ñ£k_x0014_¼¬?t«wËEùÓ¿$ü¡_x000E__x0001__x0004_fÙÚ?_x0003_ |14»Å?5ú5Ô§_x0017_°?P³_x0015_Ê¿ï#@w»¸?Ü6«xÜXÍ?Bð_x000B_SË¿éyÑ&amp;EÙ?Ý¸úêLË?q®J×aô¿?_x000B_;ñìíoÀ?_x0002_ (ßã×É?|qÀ,_x0002_ÍÑ?ÜkÎ §Ä ¿WIº3ÕÓ?dº°}G)Ä¿²_x0002_ØR¤¿_x0005_²dP^¯¿.Úª_x0008_Æv®¿[¿&gt;Ð£ ¿ûk*¾_x000F_¿ùjiÒ 
Â¿Ã¶_x000C_,ã£¿vÍ¶ÅÅÒ?ÑÔ±§O=Ç?%|?ÃrÁ?Kn:Ô_Û¸?¦5
IH¿»¿é_x000C_Êq?º?_x001F_&amp;5;ü¿¾~¡¶3ß¯?A´4LÏ¿_x0002__x0003_i1ÁÁÊÇ?àHå=xiÒ?:{_x001E_.FÂ°¿Lf_x001F__x0015__x0015_À¿³M$rúgÈ?ÅòÄ³AæÆ¿±ÍÿJ§°¿1¢mcxû¢¿LH¥¬&gt;Æ?=ëëh_x0013_±¿×Lü2}¿?EPN¿Ò?Ñb{T&amp;¡¿hM_x0003_uÌÒ?_x0016_Ê¼¤%"±?êey_x0013_Óî§¿³_x0006_RIûÊ¼?§äð`³¿wþdÓÎË¿Dl`OB±¿©$_x0004__x0007_Öp¢?÷«&amp;_x000C_Ã?¤çAÜà¤{?bF-B_x000C_à²¿_x0019_èøÕY_x001B_Ã?^r;_x0019_u_x0006_Â?"ú.NÌ¿ý_x0004_#¯Z±¿t_x001F_õ´_x0017_Á?_x0001_-&lt; z¿_x000E_èç_x001A_û,Ð?ò§_x0003__x0005_}·¡?_x0002_ÉJ=0Þ¬¿á1zÝþUÊ?k`ª´±?_x0006_±7o}¿¼»=_x0004_}È?7Ã;_x0001_cÊ¿_x0014_LÔtÊ¿_x000C_@ÑýÐ¿_x000E_ÚU_x0018_+ýÅ¿_x001A_/_x0018_?2_x0003_Ì?ñ_x0003__x000B__x0012_-+×?â_x0017_&lt;ïã_x0014_´?%Êsþ_x0003_ûÇ¿_n±h¿uª¿_x0001_ßPÐ`?¨úï_x0015_{Ê?ïD~_x0006_mM?Ãfõ·«?WAjÐêð°¿þf9Sä°Ò?_x0012_ÐÊûÈ?\;åó]²z¿øÓ+#®Ñ¿¡_x0001_ñkÏ?à\ü6à¨¿oãI^«a?_x001A_ÆH'¦¿¤h+Á?_x001C_u+ª!;§¿´°j_x000F_ø_Â?êv&lt;ÿ5çÃ?_x0001__x0003_ïhpL^7Ï¿._x0005_y©S{»¿Jð§_þÂ¿{_x001B_uî«+Û?,k_x0012_7bB¾¿Å£VûÒÐ?çc_x0007__x0007_8¶?`²áô_x0002_Î?_x0008_Uf_x0008_ ¤°?ðßSÅ{ÔÙ?Æ¸«9&lt;ÏÁ?Ø_x0018_î¿§¾¿;·±üý_x000F_|?ñ«(_x0010__x0012_È¿U_x0012_-_x0013__x0016_Â¿ÅR_x0013_¯Æ×?7_x0007_iüÑu³¿(Ä}lá}?«h7_#û®¿7JÁÅ¿æ_x0003_}Jdèµ?Æ_x0012_(ØR?Ã÷R_x001E_Ù?ÕýzüG¹?ÃýuKë_x0006_À?:Tø_x0002_ È¿¸Ñõ¸êÕ?[_x000E_àçV²?_x001F_OÝ5ÚËÁ?9²¯8SÐ¿ªp_x001E_5ÄÄ¿Li_x0001__x0006_âí¤¿p¦_x0006_Î_x0002__x0013_µ?;éùà"½z¿_x0011_»·_x0015__x000C_¨¿_x001F_*ÿÎ_x001D_{¿dæõoÒqÎ?ì$ fiÆÄ?_x001A_&gt;°@ÉnÓ?`µ¢Mp\¿¿¶~' 0µ?!úÂJÒ¿!_x0013__x0010__x001C_ÙÆÆ¿²®¹*-Â?m_x001E_Ú`gÏ}¿_x0011_HfÙ;õ´?©Û+ö{Ã¿ê_x0002_þÊ²¿îh_x0003_æ7¾¿PfÁé¡pÀ¿ß_x001D_µm_x0003_LØ?]õ(g`3¿ £ö_x000F_º?CÑ4!Í?"½ÃWûÁ¿)h_x0002_T©õÑ?}=P3rÁ?£4J_x0005_ÇM¿_x0018_¦ _x0004_j¡¿F|ÿ¢?:ó_x0011_^µn×?®_x0019_5Ì? ûþÇFÓ¿_x0001__x0002_)&amp;^ïU_x001A_º¿TopkøD¥?~)²½?¿"Û_x001B_ÏÊ?(eÈãí¼?ªt«EÙÆ¿/Î50_x001A_¿?5í_x001A_TÐ?³_x0003_B_x0006_îÒ¿ÇÄÌ³I_x0011_Ã¿_x0016__x0019__x000F_r¾­¿×"4#®Þ¼¿k0ÞÏRØÈ??ÕÂçç_x0003_¼¿ÖÏêÂ-À¿ò»»ò_x0001_Á?_x0005_LJCp½?Æ_x0006_¼¤Ï¿Ãs ÷Á¿BU_x0006_s+ôÒ¿_x0017_=Æêð4]?´Qb©_x0017_¿Äw}GÏ´¿´ó_x0011_»¹¼?ÔOåÞn¢?è(+ß~6»¿T /´5¡¿_x0014_ç&lt;_x0013__x001F_§Ó¿_x0011_09Ò¶?qÒÞ¼R«¿_x0001_-÷­§O¾¿·ÏW_x0003__x0008__x0004_õ¿¬!eùÕÃ¿\#_x0001_¥GÅÆ?v¨_x0019__x0002_¡_x0016_À¿§(_p/_x0012_Ä¿?ã,_x0003__x0007_À¿_x0014_ñ_x001D_ Ï?ö¿ªö]Æ?ðgr_x0018__x0007_³¿ëm_x0003_Õ±?ÒÂ°¿V*°?©_x0004__x000E_OR³¿=4Ñy¼¿"_x0015_±1Æ¿_x0002_åN+÷»¿'_x0007_]É×¿·?UOÂ`²9È¿QyF!Ë¸´?_x000F_úYõ&amp;ð´¿Íº{0v«Æ?Pì§_x0001_úcÄ¿_x0005_úÁ,Ì¿¯+Ï?W_x0003_&amp;éÝ«?Qmñº¼L¸?KÖp_ÏÑ¿ýÀü³_x0006_¥?zS*Ý.öÌ¿G+(px ¿þ´K_x0018_Í?b_x0002_þ7hÅ²¿T&amp;_îK´¿_x0004__x0007_ÜÂ?(_x000F_HÎ¿H_x0003_ÀJÌ?_x001F_:ø¡Ë_x0002_Ä?Pÿ¤/4Â?Ð9¤?1±?Kg"¿×?_x0014__x0015_*WµÄ?ÐÚ&gt;pI¢Î?¶8Í_x0001__x0005_v¿¿v{"ÛÀ¿Éé·_x0010_kÜÑ¿
s7Ä?P½¶eÌ¿?'ËØÒö?TËi_x0011_ ?_x0013_Buÿ]D¿GI²N!Ç¿âÄD²¿mc¿W¾í½?áv'²ª¿"_x0017_¸M¿?³lâ!RÅ¿_x0018_]_x000E_×ÖÑ?Â*S_x0001__x001E_Ï?òrs_'Z ?µ_x0016_dF7ÕÒ?&amp;_x000E__x0002_^¦R¿Ú»Ý_x0006_y ?q&gt; _x0004_ë¬¿]à¼?Ð?)éµ»$SÚ?9²e_x0003__x0004_g¹¿Q_x0005_[è"F¢?hl&amp;É#Á?_x0003_E¯¿?N_x0008_¿Kq¹?_x000E_1Y_x0005_&gt;±?T_x0001_ÄOä]»¿_x0012_æ_x001B_àQ*£¿Fß_x0012_ÃÒûØ?_x0002_&lt;_x0015_jÞXÈ¿MÕ°_x0001_Ð_x0013_Î?-v_x0015_|zkn?x¤tT_x0018_Ç?éT_x001F_Ác?BZôæR½¿·^_x0015_Y×?_x0011_Â_x0012_+i¡O¿ò_x0002_£¹_x001E_þ·?ê®©q·?{´³Ý¬?Öaý#bbÏ¿ø_x000E__v_x001D_»²?Ôö¿TYJÌ¿Nl`$SmÂ?¢¥k»ò²¿&amp;Õ;_x0001__x0013_ÑÁ¿¶Âÿ"«»¿ºi_x0006__x0001_Ì@Í?i9\P(¡?*aÏïq¶?MÊe¨?Ù´ÿp?_x0004__x0006_­_x001E_Ñ¦7Ç¿õËYõÁ¿C÷A*¡OÖ?ýz¤õ¼?ñJ,)_x0003_[Ã? 6ãp®(?¯U,¢ÃjÐ?äåÔÿÂ¿¿õ½(bªº¿_x001F_ÉÃÇ ?Æþ_x0007__x0019_d¡?ùìµ_x0006_Ï?ýTÜ?jÔ?O±{@-Ò¿¬_x000E__x001D_´~V§¿*_x0001__x0012_ÇeÊÐ¿_x0014_ÀÁ&gt;?_x0005_$Ëó©¿B
)/4ÏÃ?Å5;Ü_x001A_üÃ¿¦ò0Uþº?_x001A_äkÖi6¨¿æ×gk_x0002_HÃ?àXç_x001D_o_x001C_Ò¿OÆûLº¯À?@ùïÒ:-³¿z_x0007_ÅÊÓ/Æ?u5ý*-¼?b§]"º¾À¿à©"`)È¿Iø^tRÊ?eëUS_x0003__x0004__x001C_¨Ñ¿_x001D_áI?«?CU@Y/:r¿dû©/_x0002_3¾¿ÃL1yÐ?G`(paÏ¿_x0002_¦ ¨ýëÎ¿bXR_x0003_º¯¿?i d?*Ò*ê5È¿è¢Ë7FÊ?_x0016__x0004_½ý_x0015_jÐ?ü_x0011__x0013_¯?V§©Ê¨Æ?=^Ýé$#´?_x0003_ÐxØ_x0019_¶?E8èãÉ?:µo;2Ã?ÝÚ7_x0001_E³¿ñø/ý'³?O@q~È?Mè\¿¿_x0002_2c@á¥?U_x0002_6Fw1?Aó7YÁ¿;ìWx Ë?î&lt;_x0012_#­Â¿ué¾
%´¿D»w\}Ø¿îYÆí¿rp¿T0_x001C_Ô?ù_x0018_ïF_x001B_§¿_x0002__x0004__H9pE§¿kUO9_x0004_Ñ?_x0018_hÏÁ_x000F_Â?p÷vÀu_x0003_Ë?"u$R¶_x0005_Ì?_x0007_Å@sxÜ¨?®qàÄ_x0001_Ê?¼Ù¨%5~?v±Wê£tÅ?É_x0011_Ô§¶¿Õ¾_x001F_887¿´+pG È»?K®\ ¦³¦¿Ó¬{Iz³Â?!léà~R¯?Á=ÆùÊÇ¿~ä_x0017_é¢¡¿Ã»_x0001_W)·Ó¿ÂuC¶$Ó?©òGlÃ?$è`¦_x000F_Ó?$_x001E_ê=êÃ?g^]×|Ó?þÍ48¿õLji¯÷Ë¿ßÇìB_x000E_È?5_x000B_âÚ­?U_x0010_ôþN Â?L~²Ë_x0015_Í?{ÌÆ'Á{Á?V_x0016_x~?Â¿ò«Î_x0003__x0006_¬a¸¿áû_x0013_ÐØ.©?9_x0003_ÓW_x001C_Ò¿¹_x0014_¿ó)YÇ?óJ_x0003_xk§?Ë@%ßÅ_x001F_Ã¿Dâ_PE |¿­ú¨Ê)Æ?©_x0011_=_x001E_ÒÃ¿Z!í|_x0002_Ï?/eVÿ_x0019_£¿l7_x001E_Êï¼¿AÄAúú¨¿?í56_x0011_£¿ß#Q¨_x001A_\¿Ï´&gt;rÃ¿=6XkÁ¿_x0005_k¤_x0003_Å?¨Ø_x0002__x0019_yÌ¿Ã+_x0010_h3_x0004_Ð?ØfXGÁ£¿qöjì.6¿J71_x000B_þýÏ¿Ò8_x0017_cÑ=¹¿ÓSRÇ_x001C_³¿MX³üaw½¿¦Z;£!#Ê?cÞ_x0019_£Ùº¿_x0012_¾S¢0_x001A_?Ë_x0010_u¥þÇ¿GXN3éÄ?_x0001_6V¦p*´¿_x0003__x0008_QhI8»îÓ¿ÑÌVlË¿g}Ø¡Nó§?ÿ*%_x0018_T¢º¿¶_x0011__x0006_2?ñÃÞ(ûñÇ¿(_x0004_é*'±?Kæ÷".íÏ¿_x0005_ðäè,dÅ¿Â_x0014_ÿhN¾Î¿è¬
a0Æ?iëJÖÖYÄ?ßpe¢ZÄ¿#øx_x0012_(·Ã¿e.,_x0016_~Ê¿iQ_x0010_½BÙ¤¿ú}èk¹?jç[_x0001_§Ð¿dP_x0010_«_x0004__x001C_½¿daXÕ´¢¿?\a¥£¿d¾?êfbp2¯®¿IË,_x001D_h ¤¿Fï_x0007_ÇXßÄ?¨Fº6¿¿;gÛÓØ?Wá:ÞÈ¿V,è_x000C__x0008_eÒ?ùÆ&amp;_x0019_ì[¸?_x0002_z*@Ä?ABØv®Ó?Ål9¿_x0002__x0005_âÕ?ÃýL×döÎ?ý«ª_x0001__x001B_À¿è©þ/¡¿_x0018_Â_x0003_÷nÂ?6Y5/_x000F_s?úÏû_x0008_
¨×?±=JEØKÅ¿Î_x0018_/lÌÄ¿ûC_x0007_Ès*?oQª_Y!Ô?IôC1.¸Õ?é½¤/¥¿ë¢¸­Ïµ¿ë_x0006_©Á¬_x0018_Ù?F0û¦ÜÈ?§¹«¨Í_x000E_¾¿}å³ñ¢Ê?\Rer_x0004_Ï?#àó_x001C_";Ð?_x001D_kÜ)_x0008_¬·¿ íLê²_x0012_Æ?Gr_x001A_ªÒ¸¿o_x000C_fÁÄ¿+_x0018_çÒHÊ?Uð¦@§¿-ó/_x0014_¦~¬¿¥w3p_x001E_®¿ÝÊÆEï\Ï?hÀO»òÃ?pm`xéDÄ?´ÅÊ|¿_x0002__x0006__x0001_-@¹_x0013_Á?ÚEwÀÍvr¿q_x0015_J:ùÅ¸¿Êöeì-_x0007_À?òZ²åÌ?¼Mø´å¶Ã?õ¡=¼cÔ?äe_x0002__x0018_Mª°¿/_x0018_ÔZ ÎÇ¿ñ_x0018_ªkÉ¿zÁ?AHz?ÖÍÈ_x0004__x0004_¡¿¨\'D`É?[Ô¹¿}{¿_x000B__x001F_(û_x0002_Ú?0&amp;í·A?vÑ/Î&amp;Ñ?MÄg_x0003_f&lt;Ç?_x001D_Ú0¹?_x0005_Ð_x001F_ÖC´¿eå"_x001A_Ë?Â$SußÐ?£©uvòÀ¿ÜsÆLq?ÎK?Öõ.´¿_x0010_²q_x0018_\¿?úWnoØ¥¿ ×ÑÁwµ¿:³_x000F_&lt;93Î?e·ú_x001E_«Í¿«±q_x001D_¶.Ç¿¼:iQ_x0002__x0005_ z¿Poª¬¡¿¶2Pe9®¿à_x001F_Ãf$rÊ?_x0016_"å÷¯Ì¿Dé*×[¿?ð_x001D_fÃñÓ±?""LC\Ù×?±¼C­°Ê?eÙd¥§²¿_x0008_ éaðÒ?¹_x001A__x0003_e¿_x001A_Íh_x0010_ZÆ¿è8EFÇ¿£2}À_x0002_HÅ¿7ß_x0005_¥=÷Æ¿_x0008_1b²l©¿äòö&lt;Å¿"_x0013_£8_x000B_Í?C_x001F__x001D_k?-?`ü_x0004_°ê_x0015_?ÊÄ¥M¿Í?­ÎsÛY¿C_x0013_J_x000C_,b°?FL×6_x0019_Î?h¢w$Öw¾¿áC_x0001__x0014_í¯¿ôqúéÄ?ùÇØê²ë´¿Þ_x0015_ò¸? #ÀbÍ¿h;ÌâZ*¿_x0002__x0004_?_x001A__x0014_[hm®?_os¶À?_x0003_¼äYXÓ´?AÇ_x0011_£±|?_x001C_xuô_x0001_3Å¿RaÏðê¢¿+O_x0010_ÑÿÌ?ÅÏ_x0006_mÑ¡¿é­æ¬_x000C_Ã?¬®ñü¶Ó¿Zýó_x0007_¥Ý¸¿ÔLÆ«½¿hÖW_x0008_(Ò?Ùí gp¶µ¿É¿_x0017_OÞ¿°{T¼ï`±¿³¹XÙÀ¿¿c¨Q*ÜUÑ¿s¼Kp#?Ð¿Ð_x001C_vsî·Æ?ÏÐ#_x0006_Ôgº?û9_x0012_³¿N_x001F_8(ja¤¿1ä}y_x0004_À²?ËI_U?Ò7=@_x001E_Ô¿t|~$g¿udjU®MÌ?ÐÜÞj_x000B_SÁ¿&amp;k§C#Ë¿EÇîØ¹?ÚU6_x0002__x0005__x0014_?$?F«;Å¿¼¹m_x0017_¿&amp;q_x000B_k·¿!·2K-Í?g_LÁ_x0013_×¾?µ]D4rÐ¿?Ê&gt;ùÂ×?Î+GÖ$Ø·¿_x001C_F&amp;wr_x0019_Ç¿êk{Ê¡É?Ú~_x0012_'ô2Ê¿Æ_x0001_fG ÷·?F¦_x000C_N´µ¿_x001E__x0017_µÿ4¤?_x0012_m_x001D_ÿéI»?_x001F__x0011_b¼°_x001E_Ó?D_x000E_&lt;fh®¶¿ilí,_x0007_1Ê?_x001C_Øoð&amp;Dº?_x0003_eHÜË?¦Ñ_x000B_×8¨³¿ï_x0007_oÂg%º?_x0004_pëà¢ç ¿à=_x000E_Y?ãmG¡¢½¿;EÌ¢rî£¿kP}ôDëy¿7X©éÀ?©i&amp;_x001A_` ¸¿hZ:&gt;ÓHÐ??ü ^0LÁ?_x0001__x0002_ÆlGx®¿ü)ú%°¿M³º_x0017_úÏ¿í±í_x0016_³ýÙ?_x0005_ï£6dÍ¿9¦ã!Æ?Nf0ú-?Ãùæ-©4}¿Í­o_x001A_ÆÑ¿_x001A_l('ôÇ¿_x0004_:Ûá'_x0005_Ð¿¡\+ÿsX?;%/4¯¿_x0003_SÆÕ1Ã¿_x0011_ÇÑ_x0017_3Ð¿e-)N;_x0015_Í?Tv¤$ S¦?ë_x0011_'°?ü{i_x0005_¿ÕÆ¿ªV.ÑNÒ?§éjÏ¢¿eÈ5áw°¿6ò¶:ÊÇ¿ºð_x0015__x0008_
6i?/OULË¿_x000E_¾òO³?¸_x0016_Üåy¼¿|7+ë
qÕ?´@ä|_x0014_pÍ?_x0019_ñ_x000C_uKÅ?_x0004_Éßn2¡?$vÛ_x0001__x0002_WvÆ¿òÊûé«Í?Ò­¯º)?.a&gt;YÈU?_x001E__x0014_Ç¾?JN½;y.»?&gt;«KÕ_x0011_¹?ï+þ_x0007_f0£?+H/=¾?Ñ#f¨Ú#Ñ?_x0011_+¸_x0011_«½?OäAÑ¿Cb\~4±¿Ä_x0011_©rà©²¿¬ÑµL!_x000C_·¿_x0004_ sT_x0007_Å?ýp;î
¿«Z-;Gµ­?âj¤½?_x001C_pÐ$_x0011_b¢¿ôâ§)®?ªI qÂ?Ü&lt;ËIl©Æ?æ\%×_x000E_Ò?(ðÜÑ?£_x0007__x000F_»]?ï¨è&gt;_x0003_C?º®y ú¤?E_x001A_v¥¿a|_x000B_N¬hÑ¿Q#5_x001E_Â¿D¼º_x0013_Î¤¿_x0002__x0003_ñÈú_x0008_¿÷_x0010__x0014_ÍFÉ¿ó_x001C_ÁDÃ»¿&gt;rµÈçÐ´?ä]_x0010_ñæ\¿TÁF_x0017_q_x0007_Â¿_x0015_t_x001B_¢µò½?µãuÚÁÓ?7Ð[_x001E_G_x0006_ª?_x0004_xâÁ¥Ó¿"þÌ_x001E_ðÉ?ÝÕ¸
/¤Ò?Õs0%-|Â?%47P%°?'åc.¿?)_x000B_a¨Õ¿2N6ËâÃ¿_x001A_ª_x0014__x0004_ï­Ê?A
_x0004_Ý+ö¿9­±ZzM±¿Y£åÌó±Ð?ì#Ã6½­?èuû¢??
¡»?åJ[_x0014__x0003_Å?_x0003_ï"è©?_x0015_qQÁ?r_x0007_|{I_x0002_µ¿nÛ_x0001_HIª¿säèÅdÕ¼¿m!o ³Ä¿_x0016_y:_x0002__x0004_­_x0004_Ñ¿_x001F_.BA_x0005_Î¿ IÕä_×?!Q12Ñßn¿¸@¾1ò÷À¿%yxÚ¬_x0001_Ë¿õ¼ûE@õ¸¿*à|Â}³¿cã¨h&gt;6Ð?Í9ô]_x0001_I?Rl£9_x0012_Æ¿_x0010_2¹â./À¿ãKãý²¿B8_x001B_Ú´éÆ¿¼cÂ_x0018_Å¾?E¸_x000F_ú0?9Î?Q´Ë¿ésÏô&gt;Æ¿êX¬ ¨)?2'È©©4Ä?HSúäk?={ÆÁ¿©_x001D_n_x0001_1Á¿$_x001F_UÍ´ö¾??_x0001_&amp;R^½Â¿_x001B__x0014__x0010_Î?fÿY,î!¡¿ª_x0008_dz_x0003_µ¿_x0001_Q_x0007__x0001_cµ¿fcyÙ¬7¼?_x0002_£ü v À?m_x001D_&gt;S¬¿_x0001__x0002_)_x0013_m8t?]Y_x0013__x000E_Ï?A_x001C__x0018_¹È®¿¢6_x0001_iT¥Á?ÒéU_'®¿_x0016_xÕ­§±?_x0013_lÛA\­¿[}_x0006_R»º¿ý,¶3_x0016_°?ð_x000B_q¤_x0002_¹?fÞÎ_x000C_}ü¸?J_x0007__x0008_ÔÏKÉ¿h3~¹_x001A_+È?µ;_x0005__x001A_Ñ´?p_x0018_Ð+iZÃ?Ï_x0016_D2LÌ?ô#¼½ÉLÈ¿êcë$^¿OwÛyjI×?¯N²Æ_x0019_¢Î?If"®¿¹Ï?¦_x001B_&amp;õFþ¨¿"_x0015_úýÁÇ?Þ_x0010_¼Ay´?ÌÔ²Æ-/v?*_x0014_à_x0012_´¿_x0019__x000B_ß_x0016_Ø_x001F_°¿El®Fê^¸¿"Õw2ôË?ØÍrô¥_x0019_»?$íÍ¡Ð_x0013_½¿+û_x0018_`_x0002__x0006_É»g¿_x0004_Vg_x0015__x0012_Û?C}¶+O·¿³ÃÊj£¹?{_x0014__x001E_)_x0016_/È?_x0016_uì"á'¶?`_x0005_Æ3µÇ?_x0001_¤¬Wr2°?ØÏ&lt;bÏ¿&lt;-Åï_x0007_oÒ?M×_x000E_Öè©±¿ï£ûr_x0012_SÑ¿_x0019_$*ÂkÉ¿Uv_x0004_d)Ô?[_x001B_äD.Ò¿_x0019_N_x001D_þHL¿¯AÐ©Í?_x001C_&gt;2Ï2T¡¿æ{ÁTW¦¿È9Ý ÖÏ?s_x0011_¬±?7_m´}¿×_x001D_Q¥v¥¬¿Ó_x0007__x0008_"wòª¿&lt;]&gt;§¿£¿M;Êµ Ë¿_x001C_;f-S¯¿«¼ú|YÈ¿"kx¢éº¿_x001A_=_x0003_OM%²¿T»ÇHÃØ?ÈÅ_x0003__x0005__x0003_îº¿_x0004__x0005__x001E_»·²H?ãý5ÿÀ¿¹ìõ'U¦?·°½Òìp²?ïåUIûÄÅ¿Öi¼ñÒ¿#_x0017_q¾HW¸?â(¤Ë_x000C_g¸?!_x0017_@ô_x000F_VÈ?hEã.WÍ¿ãùÇÀ_x0008__x0002_Ì¿¿×À?¦Å?âÑ/¦Â?¥_x0012_v¤¿Yq0ëß¨?þW}nLÔ?Âÿ_x0008_9_x0003_Ð?
ÞÝÍ`È?ÐY_x001B_£¿0B(Ù_x0018_¼¿Q_x000B__x0011__x0018_Ú)²¿_x0006_×¢R_x0001__x000F_Ë¿ºü@£5(ª¿Ô¦dQDÉ¼?1$H_x0018_8Ë?_x0018__x0007_w°¦?_x000F__x0005_ÜúÉÄ?Ì¶Ô_x000C_ ?4O9'g5Ð¿­ËCI{§¿8ÓÑÙÓ?ª¨G_x0002__x0005_¯oÈ?_x0008_&lt;ÓªÍË?¾MçbëiÑ¿$æ$³_x0012_¬É¿_x001B_Õ¥_x0019_Ú?UbA_x000B_$_x0007_³?4ì"¤o·¿, _x0019__x001B_&lt;·?¤R_x000C_f£Ì¿ÌV%UÖ§?±äÛ®ñÆ?r­ÈQ_x0002_Î?-«¼Ó»`»?.t·i&gt;t¾¿æÌv3³_x0001_É?_x001B_ÁdIRÈ¿`ßú7«?_x0019_è/Êm0?qÚ
Í¿8mÝÅ3µ?ì_x001C_zö¦æÆ?Î_x0013_&amp;ß,¢»?!_x0016_iÒ«¤?I,à°®AÆ¿ÛãR?Äº?Ú?Ô_x0007_g2­?óq¯­ñ²¿À¨t¬_x0004__x0014_º¿êL_.Up£?_x000F_²ë_x0003_ÓVÏ¿_x0017_Ã¯_x001B_º¡?_x0013_AÌ:s?_x0001__x0004_ÏV^»»¤Á?-þH.4¯?¦=(Ó¿Z²âéV­¿!_x001B_òDc#Ó?jb_x0010__x0006_W·¿måÔ=?áDð_x000B_É¿Ç l7¿Ã)_x0015_ _x000C_Ä³¿°ïÉ«2Ô? Ö%CË?¾Óã¿AµÕ?Æÿ©_x001C_ý¿¿¿HpTùp³¿k&amp;qüx;Ê?µ£gîË·?¨Ím_x0010__x001F_´Ì?û(öÖîª¿_x000F_ $ô¿_x0003__x0012_·Ëú;Á?ê_x000C_?¼#É?ï¹²µ,Ø?ï%æÂ+Î?»´E°½$¨?@É3o»±?ÿÛìíxÁ¿³_x000E_ô¢¥Ä?õÁ¸_x0010_#_x0002_È?æk_x0008_ð®À¿²9DÂ?¹®Á_x0002__x0005_?ã¿¼¤µ­´¸?_x000C_ãX_x0001_æ¿nGvë(3Æ¿_Ø_x001C_\lµ¿^÷8åñÆ¿?ÏÞ_«_x0007_º¿C¡ú_x0003__x001B_²¿alØ£¥|Ä¿4Bòâ½¿~ëÉQ¡½Ï¿ÉÎ1Õ.|Î¿èj%C¿à_x0007__x000F_l_x000C_QÅ?y4l_x001B_§&lt;?6_x000F_kqg«»?Q«­oe®¿ÍHâv±°¿¸5C@ã´?_x001E_ÛãÓ~=²?&lt;v_x0004_w¶Ï¿á£Ñ?¾êqfÀ9¾¿1y_x000C_ _x0008_ Ó¿úº+6~äÐ?[%#tÙÉ?6t_x0014_1¾?L_x001C_!0ÊsÒ¿_x0013_½_x0002_¹|¾¿áïpÝ_x0014__x001C_Ñ¿´^D_x0007_Ð Î¿=^Ç4_x0006_«¿_x0002__x0005_|¨;Hµµ?§sq]ºÑ¿¶«"ò·¿ùJdJC¬Ó?q«ßG¹?é'ädeÑ¿*_x001A__x0008_ë1¿¿_x0006_Ëºmñ9Ë¿#Ò_x0013__x001D_q4Ñ?*i¯Ä/ ¿;»?IÙ?U­à*Ë?Äqvi2_x0011_¿ñ_x0013_Å¿´-=Z_x001D_¨?ã¯Þ_x001E_±?þ_x0014_h_x0017_×?Ýväþ_ë¾¿Ø_x0014__x0002_N_x0002_Ã¿eêÒ¿_x0001_k
ÆÕØ?Çèì¿_x0012_ÕZ_x0019_Â_x001F_Ð?Zp¨°)dÁ¿é&gt;}&gt;u·Ë?ÏAò§_x000E_¯¿­Ö°ÀhV¤?_x0003__x001D__x0004_´,³¿_x0001_£ÊüsÑ?"8Ì¡9LÊ¿?½ÊÄ¯±¿Öi±_x0002_ ÕÒ´?Óh_x0004__QoÁ?¨¿»)û6¡¿-uÅ?_x0003_èR{®Õ?ßþÃÚ²¿-Â$SÌ¿µ¡µ9Õ?_x0006__x000C_3ËÄ]u?ëKë{_x0012_Í?ý_x0003_Ù_x0019_y¶¿x|øG_x001E_I?_x0008__x0001__x0002__x001F_³+¿MHÒÇqm?/Ma_x0002_bÑ¿kð_x001D_Ê&amp;·¿Ì&lt;éÐ1¦¿Jõ÷ý_x001F_UÑ?^
q_x0005_%¿l_x0007_,µ¡°?xÐ_x0018_¶s_x0012_Ç¿2÷/­+?t_x0007_×¹&lt;¶¿å_x000B_QF¿Ç?_x0003__x0011_Ïí¿ÕÆ?_x0003__x0003_÷qþ³¿tÙçÁ?/òÒhKE®?êÀ_x000C_lÓÀ?)8?oF?¾^_x0014_²z À¿_x0003_ÖpF¤²?_x0001__x0003_Â_x0005_'%¾w¸?}H±óµ¿ø^6ä/¿¿_x0012_&lt;²×©NÐ?aÛ¡&lt;_x001E_:É?nã¦ÅÎ¿J_x001C_«»7_x0018_Â¿YhT_x001A_Å?IÎf+C? _x0011__x001F_µ0_x0014_¤¿1ßð|þ¢?_x001D_ø5=&gt;Ä?ì1aúHÛ»?#Îø&lt;ìÇ?-ÿÂDÎ¿_x0002_¶Ý?%º¿®°Ñ¿î­¿_x0003_¾ÿåäY?Ä=¨ö_x0018_ÏÏ¿ óKÿÄ¿ð*tp?s_x0014_
C_x000B_?®»ä_x0012_
Ç½?·¿2Â?_x0017_IÕ2tÇ¿²H_x000C_¦ðµ¿WHLhÃ?sI¦²Ð¿YB¥|ÏZ¤¿_x0017_©úµ_x0017_I¥¿CÍhïe¡?&lt;ôÄ_x0003__x0005_#_x0004_®¿Å@Ç_x0013_z¶?ôFþEÏ¿¿Md¯&gt;_x0013_¯¿UÜ:}ÿ(¿ B®Ð[_x001B_¯¿´wïYú »¿YÄ«lÅ¿_x0008_Ay8¶Æ?êÌ×b=Ë?'´kúnÆ?M_x0002_ìæñÀÊ?_x001D_§Y_x001B_¬Þº¿\_x0019_*¶®_x0012_­¿ëWs[¥?_x0019_À_x0014_þ%¶?_x0010_
ðéðº?Wó_x0002_IØÊ?¬Ý_x001C_¹_x0015_Ë?_x001E_._x0010__x0001_ü¼µ¿¿|¹½~Ï¿¶_x001E_ªGÌÃ?×_x000E_öz²Á?ýSíÕ_x000F_½?½öÂ¿äª?|~ö5üÇ¿é_x001D_'d ¬£?¥d(Ø&amp;jÇ?_x0018_kØþ\½?¯ãðúµ¿ÈvÏ1OÂ¿-_x0019_Ü_x0005_e%É?_x0001__x0004_oô=o_x000F_&lt;Ì¿Ùªç#%l ¿ËB¤&amp;x´?ÿ6ã_x0005_aö¿Trîã¿&amp;x¬päóÕ?Q­ÒqËWÄ?Þdâ'¦?SüÜtÒ?QP~Yr§¿¼ò¼$_x001F_Æ?_x0003__x0002_¬OYxÑ?:îPxÃÂ×?óu'¿ÙQÔ?ö&lt;_x0001_K_x0006_Ò»¿_x000E_µ D7Ó¿_x0005__x0001_aåsÁ¿&lt;)Ð#_x000F_Ù?g_x001B_ÉÚ¥?ëüÏ[°f¾?äªÍ»CÊÌ¿jÐ¦2..Ç¿M£É_x0001_Íe×?Ñ³3~.µÃ?åó_x001B_Ã?_?;!_x0003_pÄ¿cO&gt;n)5Ñ¿ï&gt;w»u´¿kï_x0004_ö&gt;Ò¿¥T_x0011_H_x0018__Æ¿¦hÑËmÿ¿!Ðñ_x0006__x0007_ÀÍx?ÓÌ4ÿ¿_x001C_¼c7?Þ_x001A_Â_x0019_Á¿IÐ_x0017__x000E_A2µ?õYR.]¿}OÇÚÆ?_x0005_á%¥5¯¿?B_x0014_r¥gÈ?gÀ4%U,¾¿îñCø_x0003_,Â¿G?F¾+Ë?ÇáECþµ¿_x000F_jd_x000F__x0003_hX¿î(]à_x001D_È?8YfâÑ¼?Û_x0004__x0013_i: ?j&lt;¬ÕÁòÄ¿M
`è³lÈ?E?×ÆïË?ÕUb_x0007_±¾?B¬_x0001__x000C_fSÁ?ÄI½~×þÂ¿_x0018_8_x0002_E(Í¿Q_x0010_Ô_x0005_£¨?Q Kþ1_x0007_?,Ý6)ïª?½ÕñÐÚQ½?ÙÜX¿¿26õåµ?o{Ë=KÌ¿Þ°ÝeÔ?_x0006__x000B_o_x0012_½¹¡-¼?½Ð_x0015_õ\_x0001_Á¿_x0004_r_x0005_g4§?_x0002_æK­
²´?k_x0016_snÝ_x001E_£?´¦Ô2»¿ù5_x0003_1_x0012_º¿ _x0007_áy ´?¤ß©.¦Ç¿²é_x0008__x0011_b§?&gt;õ_x0011_ÐºÀ?[¡ ´xÔ?µ_x0013_Ð¾ôýÊ?HìxÃC»Â¿öûÕ_x0011__x001D_²?Ø¦q)É¿&amp;SK³iäÂ¿45V.µÄ¿Lú½%Ä¿0¶_x0019_'¤_x0006_¥?u2]_x0005_nÿÙ?¾Àè'x*I¿.4ª©SùÑ¿¬_x0017_@^äÉÒ¿):87_T¿jrV×_x0008_\¯?_x0008_nÒslBÓ¿´§§\¥?5_x0006_ýIç°Ê¿_x0003_R BMÿ?k_x000E_AõÐ¿¥¿:X°á_x0003_ ½·?µ_x0019_Ööw!»?æxj'»¿Å±_x0001__x0006_½k¿U_x001E_íqÑ¿_x0012_f¤_x0012_¡µ?¡?%!_x001E_Û½¿,_x0005_X`¢¿XÃá-Ù?qa%.OlÄ¿m_x0012_#w9yÆ¿â_x0002_âÖ_x0004_&lt;½¿yµ}_x0017_IåÀ?*Þ°sªûÇ¿äî'úm½?_x0003__x000B_ZO_x0006_É¿ÏÙÉ79Å?MÑ`vµOÉ?øä_x0008_pé¡¿.`|µÇ¿?
}ò=­½¿¥(ÕSÅ¿S³Qýï)Á¿U[ó¶éÖ¶?Gb/ÏÂÌ?L_x001F_È_x001E_hÔÇ¿ÿ×Ø0¼½Â?_x0007_.Ytùº?ð¡ÀY]KÃ¿Ë8/_x0019_+e©¿_x001B_Ò_x0006__x001A_î¶¿^ì¥%_x0012_&gt;¯?_x0002__x0004__x0018_Tæ#­?Wc)Ò¿_x0004_aÕ^¸¿®Ë_x0004_(ØØ?ü_x0019_EN*Á¿x·é&amp;M_x0006_¹¿ÕàÑÍ¿&gt;ß}½¿ùîîV]À?!Qº\Â%Ò?º_x001E__x0001__x0018__x0004_Ê?A½þÅÐÃ?_x0001_«59ôôÈ?ò_x0014_1xÀ?¸¥&amp;/ÌÚÈ¿%¸+zÀ¿NÜ?N_x000B_²?q©mè¥Ò¿¥ç_x0011_h¹¨±¿_x001F_¯'w0Ø?ß£f1ÈYË?2Q¥¨¿n_x0007_ 9¼6¥?ì_x000F__RæE¿ÿ»fbÀ´?ª¸üÀp?XKESÅJ?¥Ø_x0012_6_x0015_$Á¿._x0003_Èl%¯r¿~_x0018_$?=¿_x0017_Ñ&amp;&gt;ÃÅ¿ÎºÌ_x0002__x0004_ÀÒ£?ø³q¥ðÂ?ãñq_@¡?à¼1ä_x001B_5Ó?M³&gt;¤3cÏ?¿At¥×³?ú¯¦_x0014_¿?Ç64BpN¢¿_x001F_ö#ø)´?u_x0015_Ië/|¿±Ð/_x000F_ÿÆ?|\'¾Ð?á¿üSÊ¿ëõ_x0018_²ÏÈÉ¿.NÝõ_x0007_M?¥¬)àzþ¿_x0013_&gt;/C¼µ¿Wóv)âÌ?ÈB/ÈÖ?7â_x001C_Õo¬ ?_x001A_¼¦ôª©|¿PQæÁò?î_x0015__x001E_¿±þq¿õXÈÊõ¢É?ý_x0003__x000F_§¿õÈBfñ»?¼G&gt;±ïÎÀ?µ,é,à=¶¿ÛN²_x000F_c¹¿Ï_x0003_¶Ú?´vä_x0001_Ç?&amp;¼çÂ±?_x0004__x0006_âàÀê©8ª¿èHÝ§7àÈ?r_x000F_¶Ñ_x0005_vÑ¿ÄÓ¼_x0007_À¿Ì_x001E_O¢_x0004_4Ë?Ð~èf¨¿Òh_x0015_9?_x0016_î±U²¿ÒF_x0003_h°6É?0GT*!ÞÐ¿_x0018__x001F_³Bè^È¿A­ÉØÐ¸¿úÖ©cá´?è|ä_x0002_@Ç?_x0007_ÉõüÊ¿¬(}ÛÑ9À¿~tv@äNÃ¿T|{çÈ¿×rVÑ¬?­Xù®þ²Î?qÊlÍ_x001E_a±¿If_x0012_©ð)µ¿_x0010_FÖc_x0018__x0011_¸¿ðº¨tåè×?_x001F__x0017_3WÏ?ÆLb"1Ô¿_x001D__x001A_ã­z? ¬3~N¡?èDy!À_x0006_À¿0|é_x0001_âôÂ¿ÔÂ_x001C_ÏÀ?âØôY_x0001__x0002_Æ@º?x_x0019_iÑb_x0004_Ó¿óè%AÐäÐ¿_x0016_ë:pxIº?bÎ_x0005__x0007_á}²?ÕKÙIÔ$Ò¿7}ÿÈ³?:î_x0002_ê:Â?R_x0003_Á{¹?gu"Óà³k¿?"$ÁëÃ?¬_x0004_ì¡;µ¿n¯&amp;ÙEBÐ¿½ð[ÉÂ¿°ãÆþ&lt;_x0001_¿9%?PÊ¾¿$¨Ô&lt;h°¿E®°dÂ¿_x000B_bI«9?Ç'z_:_x0005_¸¿\Jº0z?,_x001F_æ;H¼¯?Î}2_x001B_eÐ¿ç_x0007_µñ3¬?E0Ç _x0002_¾?äkc=&gt;¶?_x0014_ÝAº?H½¿BPßñÐÌ?L_x001F_ºô®¿ä×¬_x001F_ßY·¿
éÿØë~¦?_x0010_y4w´+¤?_x0002__x0006_T'òßö_x001F_À¿âµôcìÒ¿þÅD¼µ¿Ç·úÁ4h?E¯Ö¥ÇI¢?_x0004_FæR_x001E__x0011_×?û¿þBÉ¿õª´+±´¿_x0010_Í$0ÕS?â_x0005__x0007_VÇÂ?ø_x0019_;VR ?¨/_x0017_áÙ«È¿_x0007_f]ê÷ÏË¿þ
Ú_x0005_C1Ã?§^Ô÷_x0014__x000F_Á?û_x001E_?²¿4¶¯¥ÒÅ?yûT_x0003_M´Ò?£½´ûç¿¬Nyn÷¬¿6_x0017_wë_x0015_À?WÄËËÄmÏ?ul_x0011_ÃIÁ?_x0017_:=jÔÆ¿jYíÖ½?îw´_x000C_nÅÈ¿Tm_x0001__x0001_E¼?££_x000C_ò&amp;¿_x001F_#&gt;ÂÁ#Õ?Ë_x000F_Â¶¾ Á¿1Ha\¿¿sq_x0013_h_x0001__x0003_[3À¿ Zf])ÒÀ?bÎ1¾Îöy¿`Ì°r­Å¿¾¢ù'¨(Ò¿j_x0001__x0011_Å_x001D_Á¿
@`Ã¢Ö?_x0003__x000C_%ñ¿³?ÑëG½GÇ?_x0007_"B_x000C_°¶¿µ$X¼øÄ?|Gq¯_x000C_H½?_x000F_By²_x0014_PÉ?1½ú*TÇ¿Ã_x0004_Ò?_x0010_+'?¦@¶?ð_x0014_«úQÈ¿ÕW_x0017_Ã_x0015_½¿«ôü­6Ô?Þévæ_x0001_dÂ?¿_x0008_Ñøahµ?W7/U§ ½?cÑ_x0004_n_x0012_N¬¿_x001B_1 ÞÖ¡¿Æ_x0013_çõ$«¿_x001D_]d_x0007_?~s/öx_x0005_°¿_x001F_î_x0010_A_x0002_Æ¿_x000C_ák _x000B_À?
ë_x001F_f_x0014__x000B_Ï¿G@GhÏ¿~óMÁ©_x001C_É¿_x0001__x0002_Ey@ýçj®?éÈY©Ý¿QI4$&lt;¤É?í0¹,Ï%Ã?\bÂèÎ?&gt;_x0007_ß³m`®?¯V/©ÇeØ?&gt;ÅÇ_x0018_$úÄ¿_x000C_3ûçe¿ ík«Ä?ð¸XîFÅ¿Yâ¾H¢0Æ?MáóDÊ¿_x0018_?ßÖ¾?²Dî~Õ½?[=¨Ä¿}_x001D_B?_x0010_g?_x0002_Öµ. 5²?¨-9.oÌÕ?Ñ&gt;£'UÆ?_x0002__x0018_4B_x0017_Å¿÷u\e_x0014_Ç¿iÊ÷4_x0006_¥?_x0006_O_x001E_vj!¨¿_x001E_(¬ùÓ¿

:7¿}°ì7M¶¿@_x001C_;g¶¿Ù×HÂ9À¿c_x0014_Ï9"G´?¨åæôiÑ¿{ ø£_x0002__x0005_ã+Æ?xý_x001E_(÷¶?ø59­P®?_x0017_õÁt¨Ä¿-=ïäÊ?ygO¼ÝÌ?A°Aq¦?Á_x0002_à'&gt;Í¿c_x0013_&lt;-sÕ?çÓ!û×êÒ¿Ò"àP-® ¿ëBt_x0002_|Â¿_x001C_æ©Ms·?h_x000E__x0004_;bf³¿ÞdËøíÐ?_x000F_]]8_Ù?â&lt;Û._x0006_Å¦?-_x000B_SZ¦¿¡¶pâ©?ªO_x0017_óµ¿}µí^n³?t±Ø¨¨ª¿Ñ_x000C_6_x0014_qÐ¿v_x0008_~J_x000F_EÒ¿áê'9§¿î_x000C_ö_x000E_:È¿R¡f_x001E_î_x001E_µ¿x§J_x0019_¼_x0001_Å?f_x0010_SwÂ?_x0003_ÑDI³Ì?_x0015__x0016_ëX?µYrß_x0004_·¿_x0001__x0002__x0019_§æK® ¿_x0006_è×¥}[Ï¿_x0011__x001A_ÓSÌ³¿è×æbAðÃ¿ùqH_x0012_ì¬Á¿OÒL@7²¿áú¾ÇO¤³?Ï¥àý¸dª?ç²_x0006_»Ñ°¿¬_x0018_E~½Ã?ìÑ_)ò\Å¿Óc=`Á?Lk _x0001_.aÐ¿2Æp~T¨¿P_x001F_ÃQ_x0004_é¿WMª½ì
Ñ¿ëOE_x0005_!®µ¿,&gt;3_x001C_Í¿_x0007_ûBãÉ¿C_x001A_ð_x0008_"l?¡ Åï?Å ?5ó¾¿B¦â%ÈÔ?Jr~ÏÁ³¿VÂU_x0013_÷`½¿êXôÌÅ¿)WØ®fm©¿l÷u]\°¿ê»3¤c¼?_x0004_ókµ°?'L&lt;°)Á?FR_x0001__x0002_ç_Ê¿SÁÏ5WJ±?\2¶»_x0003_¥¿¸øT_x001D_WÍ?\´/nË½?¥h?À¿_x0005_è[_x0006_fmÏ?`ò~­cc¤?9Âî2¢]Ç?¦~è1ùÔ?.ZI¬àË?Ü}Bz3_x0013_?D_x000E_Øã©Ë?_x0014_ÆgAÏ_q?YBýd´? Z»ß_x0005_f¿|Ì^ï'_x000F_Â¿¥B¬iD¨¿FhuÛÈÐ?o-&lt;~)_x0001_Â?.¦ `j1¸?Ø_x000E_ñnÂ_x0001_¦?nòªT_x0007_ Ï?yü__x001C_'Ò¿p#_x0003_½éÿÄ?X_x0015_°
%³¾?µDáLx¸¿Çe!'_x0006_É?ê"_x001A_6Î¿/é¡÷ªô6?Ll{_x0019_õÔ?ãÑ_x0002_eö_x0008_£?_x0001__x0002__x0010__x001C_¡Ta_x000C_?OÌ³reÍ?Ö^sÓ_x0010_°¿Y'KSÆ¹¿í15
wÒ¿oíNÕ?_x0003__x000F_Î§Î¿ÎrëßàR²¿¿*äBô²¿¼uÝk.½¿uü_x0002_NZeÍ¿@ÓA^ §º¿G³í_x001B_ÉÃ?ÍàlìvÀ?_x0015_ï¼È¿Ê_x0014_ßû+Æ?±OÀôÅDÈ?zç
$Ñ_x0005_Ó?E_x0012_¿oÚ3¿±:ôzÃe¿°y±ìT¹?w÷¾ÙZj¸¿_x001D_ð×_x0005_\È?±¹X?_x0014_Ç?êF]_x0010_Î¶¿`gï_x001A_Í¿ñ7_x0015_oº°¿¾@X_x0018_®Ñ?ºqñ_x0010_7½À?%î÷qÙÒÈ?º{_x000E_¤sYÀ?cc¨u_x0004__x0005_ ¬¿fhkk¶Ë?ÛÙ¯K÷0¹? ¾®
³Õ?]å½&amp;_x0007_´¥?¯_x0001_ï«Ó?¡_x0019__x0003_ëòÑ?ÚFî_x0010_J_x0001_¯¿ÙyTöÊh?SÃP $Ö?o·Ü&gt;.õ¿$Þ¸®º¿"*Ü5`è¤?é_x0013__¬X_x0001_Î¿_x000B_³\¼»Á?Ï+ !ª_x001D_Ë¿_x0018_!=Lx Ï?Qg9=_x0004_¬¶?4²ÂÃ9n¿Ä
©_x0002__x0015_á¿fáqµCÊ¿?"rãÅ¶·?¦_x0019_ÿ¾_x001D_Ë?òÿJRÒ¿ÖcÍ\é¿©n»¥k°?®¦&lt;·ÈÖÅ?rgë1ùÂÑ?¢º¼ JÊ°¿ ÓÐ3gUÑ¿ufT¤'S¦¿w fÊNWÐ?_x0002__x0003_îµª/|°Æ¿û_x000E_Â_x000B_(Î¿'ÓìwWÍ?_x0001__x0013_l·ËÃ?Ys.lNÒ?Ã3m÷{Î¿Îþ·?_x0017_&lt;ßÜÀ·?Ê?`í£!Ò¿_x001F_uc¶Ã?ÒKrGøV¿ô."ëf?&gt;ä_x0010_m
¿àÀ%_x001B_j}§¿/AWÉ_x0006_0É¿L_x000E_-O¿Rmöë_x0016_¿°'xÚÇ?U]_x001A_?Wlòðë^¥¿Ô¨_x0001_³×·?ß&gt;éÛûDÁ?¬S¬_x000B_cË¿©NúkÛ­Ç¿%ç|6³¶?8d`_x001D_µÇ¿-y]Õ³¿b_x0014_&lt;OD¿þ¨Á~¿£¿îþWÈ_x0007_Ë¿~Z:K_x001D_?¼?¦_x0017_aä_x0001__x0003_øï¬?ÑFÑ-½¿¨Ki'ÂsÓ¿9}¦"7ïÇ¿YÆÔ`8Î?âåkÝÍÌÁ¿¬­_x0019_F'»¿sFoÿÆ?WØ@§P¿ÒÕfÍZÙ?³±3n´³?Ìÿ®ååêÇ?=oªmNIÆ¿_x0010_ZDO±÷À?ÇÂì_x0002_Ç£¿:ú
S_x0011_É?ª¨øB°?vD^£ù´?·DJX)Øt¿Cß6_x001C_D²¿o_x0008_î¾±¿Ý1±Ô²¿{ÕaÉ´¿£®ûÑèÚÇ¿ït8i_x0013_Ï?_x0006_5_2Äþ±?ô?_x0012__x0004_ÿ½?[Ç_x001B_7¾_x001D_?5_x001C__x0001_ñ_x001B_ãÈ¿ùýÚ]k¼µ¿_x0013_/ÂçVèÑ?lÁ³#vóÑ¿_x0001__x0002_x_x0015_Æw·Ò?¯·[»©?ç~ø`RÐ¿_x0005_É_x0011_FFÆ?_x000B__x001F_ÀEÐ¿âÉ¶^(_x0003_¾¿ðûô_x000C_Èµ¿WöÅ_x001C_Âº©¿è$ruw{±¿8ø*_x0003_dÒÁ¿¢=×þE6±?ÑÇÒV¿CFßìÃ?¼x`D¶Å²?"N!»£¤?»&amp;6Z/&amp;Ò?kÒÙµ_x0010_?ÉÛg#H©?~MùJ»¿_x0016__x000B_p_x0003__x000E_&gt;¦¿îÇ_x0008_a;_x001D_Æ¿¡§éX`Ñ¿¥4VõzA¡¿y6ë_x0017_ÁµÄ¿Æ_x0013__x0005_eQÄ¿»ã(¤_x0016_È¿èTu2wÊ¿,&amp;þ_x0007_Zw?öiýn©?ÓZhv¯¿ìzÀ?6,_x000C_J_x0004__x0005_`©¬¿S§T_x001F_çÂ¿%X¼§Ü
·¿_x0002_XÏ#Â?_x0016_¾t_x0001_¿Ô"Â_x0007_
½?ßÞ#;_x0004_±?_x0010_ôQ'â±?^¤·P®ÔÅ?G$Vc:¿?ÓðÕMýÈ¿Ò_x0013_QS¨³?ÎrÖªÚµ¿sÏ?u¤?Hq»·&gt;1?¼¦_x000E_8µº?MôNí%_x001B_Î¿Q_x0018_/÷XÆ?ÛË_x0015_À­¿Èe+n_x0001_ÅÁ?í_x0003_¡_x0003_ÿ¿¥)¼-¥_x0001_Ù?_x0012_s_x0004_|¸Á¿ÑüäOm§?m#ò_x000C_¥¤t¿)¯®S"¿_x0013_úÏ5 Â¿ÑE_x0010_6¢®Â?_x0017_v_x0001_«m`Ë¿Ü
#ß2ô?JÙK,þ
¡¿Îo_x0005_;z{²¿_x0005__x0007_òªC_x0001_MòÈ?Üf²¿_x0006_ÂF`¥É?ø¡ÆÔgÜÍ?ß$*_x0012_Ä¤?C}Æ_x0003_´Ä¿¯t_x0013_¬¿'dL9¦U¼¿N_x0005_vÅ?ª×Ï9·?W×Ð_x0002__x0004_Í¿þÆ¢'&amp;»?J»_x000F_¢iÓ¿(ìv·&lt;¥¿SàM²¢ª¿Lia?#Ñ?Ø©H_x001B_H?CÊ~²£?%·_x0001_5¶{?ç,_x0010_´ùª¸¿æO-W+ãË?IH]¡¿?¼Â
éA²?!º«O_x001A_|?_x001D_â}ÚGÉ¿çT_ÞÆ?-k_x0012_(R'Í?ç¶3Á¥$Ô¿¯ä»
Ët¿ý_x0008_ñt¦¥?ýåàE,¹?g1Âñ_x0002__x0004_Ågª¿_x0019_¾V¾?èk¿Ø1Ò?ãFädî¸?¥­#|I³?fÃ¤$_x0008_´?]¢Í(Å?
`=hJ£?jâ¸®óº?_x0011__T_x0005_\Í?³uQÔ_x000E_ù¿¨HnYÃÃ?)_x0013_Î@²Î¿5Ü_x000B__x000B_.ú?øuÈ1gÂ¿óÒgwñÒ?'U1_x0015_æï´?_x0012_¦&lt;C_x0011__x0004_? ¡ãà££¿êH¿¶¿t]F_x000C_VÊ¿_x0017_Ãf_x0003_i¹?Æé¥I=Ç?_x0001_?+ry¶?Aý#°?jP_x0002_"ÓrÄ?+_x0001_!²«Jµ¿À/wÎYÀÌ?uj ö¸¬¿öº;u
¾Å¿®(úµÊ?Í_x001E_§_Ï_x0017_Ê¿_x0001__x0002__x0019_Ç_x0011_µà©?_x0013_'0ÅÌ?óH_x001D_&lt;^vÀ¿¨;÷Êú»?_x0003_¨nómÉ?Òs_x0011_ ³¿é¢úÙ_x001F_Ã¿_x0003_ÖbM´?ã2Ïqº?ºy1å¾é©¿_x0018_b]S¼?G/_x0010_G¥ÆÉ?ReF»aaÐ¿u5Åeit?"lðh3Æ?ÖFiñ_x0005_¯?_x0006_@N|°?_x001C_jåb^Í?µ§_x0018_b_x0007_~À¿_x001F_Ò)à_x000F_Î¿_x001B_l-á¶¿]R²+_x0001_·?;_x0017_ðúÿÛÕ?£¯z_õÊÌ¿_x0005__x0012_¡ñÏ¿¤Í1XÇE¡?W_x001D_ân'¼¿ÿå¦ë^'Ò?_mÚØ¨?u¸UEÉ?"B^Sµ?-_x000C_¢_x0001__x0003_ú,Å¿üqA®_x0005_¿_x000C_Æ_x000C_å¾ë±?´Q_x001B_´÷Â¿Ö'Sg²?*cn³^þÙ?_x0018__x000E_Ýàé¢?_x0011_FBlòÏ¿µ }Ï'§?|?)ÔúåÅ?1½&gt;Ð£¿|Æ O-\Ê?_x0006_WÞ£f¯?ús¸sðïy?ìÐ Ï¯ÕÊ? xÔ¿êFÕ?_x001F_n-¢Â?2_x0013_Äµ.Ä¿_x0005__x0013_5;³Ï¿ìÃ`©=Ñ?´.ìäÍ¬¿ÝÀé`+_Ä¿e_x001F_I'$lÐ?ÞîKÖ?»pºÌ_x000C_vÍ?_x001A__x0002_LÃ­9¤?õ_x0003_äô'-Æ¿®_x0007_!ýí2À¿^¿96ñm?gï_x000C_Ì²õ¿¿âBÆ?HÇºÚ±Õ¿_x0002__x0003_¡64¼çA´¿ JÏ_x001D_ÝZ¢¿ðR38.Ô¿_x000B_mvë%©¿*
/%E§?Ùõ!zÛ¯?¬_x001E__x000B_º¿Í/ë_x0016_× ?YlàÌÈÎ¿À×ub¤ñÉ?º7~I_x0008_Ò¿îÿV÷²¿¨Â÷_x001F_KBÁ¿)_x0016_´A_x001B_¼È?I0ó`h_x0003_Ó¿õîÑ£&lt;Æ?#Ä_x0001__x0017_oÅ?{ä_x000B_üöÞ¸¿_x0002_¹¾_x0019_Ê?`f§¿/9Í?_x000C__x000F_X_x0006_Ó?_x000F_ZE8ñÑ?¼ôO¹/'¹¿mO$zòT§¿{Pê8Ù¶¿_x0008_¿y²vç¸¿b¯¡Ç ¦¿-ß%3&amp;ÓÍ¿_x001B_3óê Ô?DU²
·?¯_x001E__x0016__x0015_}yÃ? ð_x0001__x0003_Q_x0003_Å?ÂðæË?:p_x0012_öº.Ê¿¹&lt;2VÀ¿îø°Ù_x001A_É¿x\_x001B_úÇ?_x0017_ô_x0007_Ó_À?_x001B_Z_x0006_Í_x0002_®?·é%d_x000F_®Ä?8_x0006_ßï9¸?$ù_ÌXQÊ¿EU_x0007_&gt;Òµ?ãáÓ)ð:¡¿Ãë³_x0001_LÅÃ¿_x0008_z¤Ð¿aÈHéc¬¡¿,~°skÀØ?øÈ¹[Ñ¿.ã÷Î.ø³¿_x0016_¶­×µ·¿i/Â._x0013_©­?9Ùø[Å¿Ó0ëgYÎ?dwÓ-&gt;ïÒ¿Ö/z_x0015_ó=¸¿BøØKÂûº?:©GvD¼¿úÈÕd/¨À¿ã\³Ô1°¿É¥_x0017_R¼ü°¿
|_x0016_çðÄ?Ï_x0015_mËÖ?_x0002__x0003_ï=chÃ»¿c¯o$º?7_x0017_ûÄJÑÃ¿\ìr_x001F_×´¹¿kw9^_x0017_Í¹?âJýÿ&gt; Å¿«v¸_x0011_ö¿Ö_x0018_©4b»?Cäå
._x0015_¬?å'9¬_x0001_Æ?îø s_x0019__x001B_Ô?SNró³v¿y¾ê_x0017_x¯?¬òÉGæ_x0012_¤¿µáGÙ)B¾?_x000F_}"}_x0001_Ç?CVøA_x000B__x0007_¿ _x0015_Æ»5,Ð¿î_x0011_àèÒ¿U Y&amp;ÞÂ?å_x001B_µ_x001B_Ù¾¿_x0017_E_x0003_u_x001D_¼¿?°R_x001C_êð_x001B_­¿·i+KN¾¿vAXD¬±º¿øô_x0013_Bª?ó9_#æ¯¿Ú]_x0006_/ì¿Æ?:djýeö¿?÷ü½Ë_x001A_«?³è(sáß¶?_x0016_ø Û_x0001__x0002_O¶¿tÙC«Ä?äÿë.Ã¿fÔ=cÊ?Mn_x000B_ðX¿ýØÌ°ãËÍ?_x001E_?ú9÷³»¿M«3Ù©¿*÷|QçÅ?
(&gt;m¼Ý´?ÅCç÷°_x0018_¿_x0013_'TõÕ!É¿ ý½o?Ý¾ÐÏÖÁ¿D±qìD9Ä?ÔqiP±_x001E_¯¿RSr_x0002_Ü_¿&lt;Özã_x001E_Ë¿mz$Âfé±?W/_x0013_²±¿®_x001B_Õ(ùã?£_x001C_¤þÒ3Ð¿_x0001_¯þ+¸Ò?å`~¡©Y¿ÅCÔÑ¼¿
9)BÉÁ¿5LK°_x001C_Â¿êL­&amp;Â³¿é¥Ò
ù´?_x0011_Ôg}_îÇ¿)ºó$_x001F_ÿÐ¿TrõØÂ¿_x0002__x0005_HÜK3??Óõ_x001A_õ0Ú©?U§bã=4Ð?z¤n-ò±¿iÛ_x0010_ÃürÃ?l_x001B_ÒEÊ=Ä¿°ôJ¿Í?I_x0017_a¼x^Æ?øÂñ
8ÜË?NÀî&lt;®¿Oë¥jJÐ¿õúR_x0015__x001A_§?ÞÝâTæ@¶?NñcúèÙ?_x000E_/ñhÂ?Q¦~×B®?_x0018_uêÈ±Ã¿¸ÒöøÊ¤½¿,0_x0004_7òÀ?Ç4_x001A_4Ì¿_x0001__x0012_Â,O¦Ò¿U«Y_x0016_¬_x0008_¶¿`¯_x000F_(Â?-þU_x0015_¶{Æ?·@]Í?pB_x001E_§ðÃ?}XJJ_x001F_³¿©_x0003__x0001_u¡¿¢pùcòE¾¿çèR_x0005_5Ã?zHO_x001C_gëÆ¿16l$_x0001__x0002_î±À¿qÕñ
)Ð?·à&amp;V_x000B__x0004_¶¿d  °®?vøÐo µ?¡Ê.Hæ¾? 6tHÖ¿_x001A_NvQ_x0008_Ï²¿EúÒù± ?_x0018_ã=¦¿&lt;êbNÈæ½?PHÂÆTÏ¦?_x000E_Ò÷_ìU±?êÎô_x0012__x0003__x0016_¿Û|Z_x0006_DÓ?zvµ_x0016_¬·?9Å_x0018_}d,Ñ¿w.4[Â?Lzéð£õ?_x0011_8@°§J×?$§³÷s¥¿_,÷_x0004_òÏ¿bõ7F½_x001E_½?¼Õ©î+_x0012_?ã_x0006_{¯'¬¹¿ÉB»x!5Ò¿*û_x0012_@kèÆ¿Re 3]Ã?_x0008_Q_x001E_]¸¿£'_x000B_E¢ð°¿è³_x0003_&lt;C¶¿¿+¤_x001A_=_x001D_C¬¿_x0001__x0002_Îga ªxÄ?_x0008_ú3'°æÇ?[_x0013_ÑFÒÐ?\(ë*yÃ¿ß_x0016_»_x0011_DÃ?¤Cqßÿdº?Ì¥_Ø
ÖÑ¿_x001A__x000B_¹è_x0015__x0010_À¿Á2^MïÃ?_x000B__x0005_Ð_x0007_Î¿_x0017__x0008_Éa_x0003_Å?Vd_x001F_xÍ@¿¿÷bÞÌ?Ð»=Â_x0011_d«¿Ø_x0018_GùÕúÚ?ZÜ|
*uÊ?_x0010__x0019_m¢ç®¿ÆëÜ°Z¦?«_x0014_p__x0015_ÃÒ¿Ê¢M_x0013_@¾¿ÇÕÙnuÍ¿ {4_x0017_/æÊ?¢Ã¿Ä¶Û¥Ç¿ADF&amp;Ç?*«KÂ,¶¿ÿFì_x0018__x001C_¤À?sãü_x0018__x000F_´?[ê@¬3Ê?«R -¿À?m"¨õ°¹Å?íi_x000F_^_x0003__x0005_Ìæ§?©ÿW#M?ÄPÃk_x0010_Ó??_x0016_íÁÑ¿F½ÉË?!_x0004_Ì»¿jÂ_x0005_K_x001A_Î?ØÊ_x0015_ Õ_x0006_ª¿_x0002_ßx¤Ç¿dÞàHÝ³¿:/fÐ±¿PÆ Q_x0001_.Õ?ÊÔq¢_x0008_2Í?cþî_x0008_Ò?ÖÈaÐÀ¿Wÿ«j Ë?&lt;y×?6_x0008_¹¿S~aQøÓ¿¬ÙâNYIÃ?¡_x0018_O;«¿ØA¨ü®¿=Ù±ó§Æ?Ü­´_x000F_ÓßÉ?)Ù{ÄC7¹?tÊæ:]_x000F_¯¿ØY¾È&gt;ª¿$
=?&gt;+®¿pNÀ7Ü¥?¤¬ëo_x0015_Á?!_x0002__x000C_Ç_x001E_!Ó?®N_x001A_³ç¡¹?eÂÞiU_x0005_Ã¿_x0002__x0005_;éKï×õÐ?;_x0007_$TÊÓ¿Ù\ª)ï_x000F_Æ?´N_x001E_ÞH/¿¿èHâ_x0007_öÎ¿_x0018__x0019_ ¬l®¿·k_x0007_ä;Í¿N/_x0019_3úÀ¿Béç_x0001_N?_x001C_q¥+_x001C_ ?@ûUorÀ?N¶_MZ°?%¬_x000E_E:³¿KÀ_x0019_õÇ_Æ?^Jí|s©?_x000E_èî_x0002_¬+È¿-äÎ_x0008_ë_x0003_Ï¿àvi_x0007_'_x0019_³¿ðïéë_x0005_Ñ¿__x0006_°ó±ÒÈ¿_x0001_HþéX¿?«ä_x001E__x0013_²¿}._x001F_â¸5Ô¿_x0004_ 5´¨¿¿î)wû_x000C_Ó?Ë¬XÉÇ?¦?,_x0017_E_x0005_YM¹?5ªbBg¶¶¿$Yâ_x0017_j_x0015_Ê¿$aCP]_x0005_Ø?kÈÄÚuÉ¿=Ó_x0016_D_x0002__x0007_Zv®¿ø»×¨n£³?_x000F_ Y5_x001A_]º¿ûµ8ÕtÅÄ?a_x0013_Õ_x000B_·Ê¿%¦Ax6Y¹?ädz*$²¿_x001B_JÅàn°?_x0003_HÏ_x0001_ë?_x000E__x0002_wE
ÿÑ¿Ä:Î_x0007_FÎ¿44ªfj`Ã¿Ç_x0018_^Ä_x0011_¿4 ¤óÖÌ¿^º+þ_x001C_fË¿&amp;vÑ´_x0007_&amp;¦¿Ák~_x0004_%áÊ??§¦ÅÄ¬Â¿X_x0006_²_x0012_8É¿[aÌÃ¨Ñ¿ïãÙGÃ¿æþ7tt_x0016_Ë¿a«AVîµ?{ßõ!oÂ?[_x001D_B|¹$É¿~"l\HÂ¿ÑÕ_x000B_¤¥o±?îD;õ{³Â?\ócÁÞ?õ_x000C__x000B_îúÔ¸¿ó_x0010_Z¢t\±¿Í_x0014_ºC[_x0005_Ñ¿_x0002__x0005_ªA&gt;ã_x0018_Ã¿_x0003_½øCÎ¿V`º_x000E_Ò¹?ê©Ú}Í?Pïµù¨N¿2su_x0007_Ñ¿de_x0006_a§çÃ¿K¾â´ªÌÀ¿_}Gf0?_x0017_×a^ý}¾?¢/ñn*¶?D_x0007_£·þpÑ?¶:-_x0004_Tâ¨?åI¸Î?9q¦_x0014_£Ç?VSÂÿ]À?JMã¡ðî¿_x0008_±*$ÅÂ?Äí_x0013_9ZÒ¿"l_x0001_5¨¿ö¥ßÄ*/Ê?_x0005_)_x000E_!EÁÏ?ÎN_x0003_È_x0010_Ì?î _x0018_Ê\¿Q¿lcêw¸¿%MGS_x0013_Â?Ó¡z~7æÍ?îM²_x0004_#Ô¿MÙ!&gt;¼?Öa¤É·?£WAæ^7¿Y={_x0001__x0004_æRÎ¿EÛ©Øc£¿}©_x0010_«1×?_x0006_Ñõ\1aÎ?üë®qéÏ?õ_x001F_í&gt;8wÎ?ÐgÞ_x000C_®-³¿óØk_x0014_ì¦?³_x0007_ä«³_x0008_Ó?L×ûÃ_x000E_¿_x0014_75ûn·?@õ_x001D_ÑÉ?+Û²? AÀ¿i_x0013_õ»_x0006_~i¿Yüo¼!Æ?FXá+_x0019_`É?&gt;.|Íe­?úBñlÐ?$¬\FÉÒ?_x0001_ì^ú2?¬?öU_x0003_o_x0003__x0002_Â¿røÇ;_x000E_Ì?á_x0007_NõÌ¸?zr¤_x0014_n8®¿61eª3È?êÇw_x001A_¹·¿¾m|(1Ù?íPªÐ1ÃÃ¿h©2ÐÐ¿º_x0015__x000B_JL_x0003_º¿ÊÑ©æ¶¿"_x0003_"2À_x000C_Ä¿_x0005__x0006_ê_x0006_Ü#]±¿7/VÊ Ì?H Ie»ïË?_x0014_AÎ§´_x000C_¼?¢Ø[×?~_x001B_ÙÝoÄ£?P\xk¶?|Á(Å_x001A_¢Ë¿A±ÂÖDÆ?^
]ÏãB¿Ó9#ãeð¤¿_x0007_Åÿ¹¯¤?_x0016__x001D_a^ó¶¿· S_x000C_»Ä¿o¾"_x0001_ÌlÅ?-ºÊW&amp;¶Ä¿PCâw®¸¿ÊQÔÈA±?­#gÔ¥_x001D_¿¿gËCD?6_x001E_
8Æ¿ÆNïÃ_x0003_Ú?ó÷oÊÆ³?kô%½_x001A_7¦¿_x000E_¡4ºüb±¿¼wQÑ_x0004__x0004_É?)µ'/úÏÊ?Ñ|tÁ_x000B_tÌ¿ð~Ó¹Ø¸¿l]»L_x0002_¶¿_Ó~Ý þ±?zxV._x0001__x0008_²ÔÊ?&amp;BßÇ_x0013_¶?Â?µÛö¬?}»#oÄ¿hú&lt;Ïï¬À¿_x0011_¿×{`°¿?P¼QÌÒÊ¿2_x0015_O_x0005__x000C_Ó?_x0011__x001E_t?¦À¿_x000F_éã_x001D_¢ Ì¿=1_x001D__x001F_`Ü°¿_x001F_QbFÑ¿qm÷yý0Æ¿òÍE_x001A__x0015_|±?­_x001B_îh/È¿· _x0016_rB~Ì?¡_x0004__x0006_©).¡¿ [ú?½|Ò¦d_x000E_Ç?p_x0010__x0004_º=FØ?ûªr¹C«?2N_x0003_-Þ´³?OIg_x0007_ÀÇ¿Ày_x000C_dT_x0018_Ø??ü¥Ûø_x0018_?_x000C_/ó¤@×?Úú0_x001B_©¤?IFÂ&lt;_x0002_°?ñ_x001A_HG9Á¿_x001A_Wþqà!Õ?_x0013_-kÏìt¿lÐZÄ_x0017_î¹?_x0001__x0004_![i§ÓWt?_x0016_§ì³Á¿÷_ªúÇÜÃ¿ª'ØA¦¯?uEå¯qy?LJRö{¿ ý_x0007_Y;K§¿_x0002__x000B_´i°pa¿ä_x0013_ÇKö'Å¿à_x001D_0S&gt;Ë?_x001F_9åìÖ¼?E9À?¥_x001D_XA_x0018_Â¿a6õFt{¿ÉÀªT_x000F_Á¿_x0014_Å¦D¹äÑ?Zî1Zr_x0010_Ñ¿ÒÔ_x001C_0ïÍ¿æ.%¶îÈÆ?£ 2ï_x0018_j?ß¸ÄÖ°_x0003_Ô?bµ¢_x0007_zã¿QøÞ²Û_x0004_­?G_x0004_µ_x0016__x001A_·¿ùéûn°¿BùµÐ85©¿ÍßÛÓd¬¿1 \ZCV»¿_x0013_~_x0016_Å÷¿_x0003_§M_x0018_¡Ã¿d[!¾Ñ¿ÀÑ&lt; _x0002__x0003_,~?¾ýy±}_x0018_}¿&lt;¾ã_x0004_s»?Ì_x0010_"_x0007__x0016_Ë¿Ã_x001B_µ´\_¤?ÞØý;ñ¾¿O_x001E_õÙt«?1_x0008__x0003_»$_x0003_Ô¿1""Fn1ª??hi:QçÁ?¶_x000E_Ýö\Î¿~_x0011_¤5é9Ò?ìðàÑ_x0010_µ?z%;)E ?§A&lt;ejÃ¿°«Kä _x0008_À¿×Ã¨}eÞÈ¿?Î T_x001E_&lt;Ë?G%boÓÌÇ¿Ø_x0005_}qÿÅ¿(¡,þÈ?/ÎfaÔ?×¯ôyÇ½¿_x0001_Õ¢¯#±?¤e
¥Ö?³_x0019__x0006_òË_x001E_Ç¿¤àD62=Á?ÆU]bÓ¿¾àLºÉ?â*ø·¿ìb·¿@ã÷AT3»?_x0001__x0002_£7ú_x0016_Â(­¿âAd\;â§¿ù-x¿·Í¿Ö_x0016_@MÑ?Ãà àxÍÁ?½ÝÜþ¹¯°?­©k¹l¿ ÞÑÄÚQ±?CC@xVÂ³?n6=ôN¦¿^(TþKxÓ¿° kÕ½¸¿ÄÁ?.þË¿_x0014_"ÇÃ²ð¿c.×¡Ô?î±T@?dj¿*_x0013_Á¿Á¤ËFÎ?&amp;C_x0012_·=Ê?ÎÎä¥ã¨¸¿4,ºá_x0018_®?ö^asFÍ?v®SÂ¸¨Å?_x000E_ø_x001D_Oº?9OÙg=©¿B¥¶`ÕÖ¼¿ï*:&gt;¾¿þ¡_x0002_ÁT_x0007_Ì?·æQ´9ðÐ¿ÈÕþ×ì_x0004_Æ¿º¹`XÜ?1g_x001D_9_x0004__x0006__x0002_ÍÌ?{Ê§_x000F_^Å?_¯½ÿ2Ò¾?ÉS $Á¿éÈ&lt;OòÃ?0Wã[·_x0001_Ç?9Ì þìIÐ?§_x0011_çTÃ?ÒUO&gt;Ç¿dOµå(¿¿¤'e_x000E_Q¼?gädLÐÃ¿Ó6~-Ñ»Å¿Ä¤_x001B_}ÜÐ¿ßJW4½¿ÝRòVFÑ?_x0018_ÁJÞêpÃ¿`çú4Ð¡¿òúZûÕØÒ¿Ý¾Á×yrµ?îR2VÆ@Ñ¿õ"ßÂÔÓ?Ñ!ÉNb©?A_x001F_reÛ±?I]&gt;U`µ¿Ì&lt;_x0008_¿x,Ërø­¿_x001B_¿_x0003__x0007__x0013_²?_x0005_Ï·héÆÇ¿Ú§7ÇÀÎ?BDÁÚà_x000F_¸?©$H_x0012_GÂ¿_x0003__x0004_o9^ìÂ?ÿ_x0016_ËX%_x0007_¿«CèjÓ¿£ÁÇ9Î&amp;Æ¿¸ `|=¯¿]ã:?¿ùKJ_x0001_Úº¿_x0008_¯ÚfÝ¿(ôRÐ?£ñDc·¿yâÇ*ÔßÑ?4ðõoÚ?¾Ô³Þ·Ó¿'Ù¬ñ(eÁ¿U|:®×Â¿.«EÇ7ÐÓ?86´íg§?(c]¥Y_x0001_¯?~Ä({_x0019_×Ê?¶ÚGA§¨¿±O×PrË?¡0_x0019_ëWC¿¹HT¨Ï_x000C_?µ_x000E_:·ol¤¿0²{_x0017__x0011_¶?ÚÆU_x0015_h÷´¿ÏÃØ4ä¶Ã¿×'=Ø}¥»¿_x0002__x0019_¹*Ï|À¿Ç_x0011_m"_x0008_·Ï?+ÕG_x000B_?çØ?³AY[_x0001__x0002_(Ò?"Co£_x000B_Ä?~Zå*¦Ò¿Kq_¼¬?;Ê\«ÍÅ¿Fó_x000E_ØÃÏ?ý_x0006_ÄK_x0006_Â»?JPÂT8ã²?RàkãBÐ?7_x0018_$=ÆH¤¿MÂêÚðÙ?pªV"»hÎ?_x0007_ÏJÁ&lt;Ñ?ùUó_x000C_×2?Ímåá|3±¿cb_x000F_.êÅ?®¶aê{?^Àâ¥_x0006_BÄ¿_x0002_¾òT°¿`_x0008_´_x001A_G­Ì¿ä_x0004_&lt;aSÿµ?_x001A__x000C_MÁuW±¿ªÀµ8_x001C__x0002_É?â6Ú_x0008_v_x0014_°¿q9h_x0014_äÅ?x_x001C_
rsj±?k=·_x0016_ÌWÃ?lSãïÐÉ¿=âJ·Dh¤?ÀÙ¶ÎÙ1»¿2$@üÉÊ¿µ_x001E_çØ²?_x0001__x0006_V@@øE®³?z¾¢/`?ÅªÔê_x0002_Õ?ö;Ïð8s¿4_x0004_ÂB_x001D__x0015_Ò¿TåÂR_x0005_¨?À_x0011__x001E_Â_x0019_É¿ Ê¼æfÒ?°_x0010_ bÉ+È?ã&amp;n¤ã9±?Êä«÷)±¿_x0018_öoE?V2 ÕÃ¿¼
?AR?Þèë_x000B_ LÐ?ÂpI{¿­eÙÌ?È{\¨[DØ?&amp;Õy;_x0003_É¿¤ÇU[ãÄ?¤åOZeÅ¿ûÜa­4Ø¥?cÊ_x000B_å¬¿ù®-¡GNÁ¿tdÜ_x0014_E ¿_x000F_{ëõ÷~Ã¿o¶_x001A_i_x0012_Ä¿­d_x001F_àÎ»?«_x0001_àÙPÐ¿QÐ­¨ª_x0010_¯?_x0013_)öP!¡´?À¼_x0019_Z_x0001__x000B_àÍ¿È¾,®ÝÐ?°T¡ÂÄ¿ÏmVè¨Ç?5*¤b_x0012_l©¿Ãú¢û_x0006_Ã¿+_x0002_~_x0003_TÒ¿+z°ná¡?_x0017_ª
&lt;?·vÒqÆ_x0004_È¿5ÓÜD½_x0010_±?g[v±¿º¡_x001D_bKÀ¿ÈHh²ÄóÈ¿»Ì½8Ï¬¿äëÓ÷ùØÆ¿Ñ_x0001__x0001_Á'Ô¿OÛ34_GÕ?&lt;N5E76Ç¿ûA©7ÍÀ¿®æúþÊ?_x0005_²¥8%j¬?2eì_x0007_Ð¿Õ_x0004__x0008_è§µÙ?"²ü#H¡¿ÁL#$_x000B_w£¿¬_x001B_Ì­Ú·¿9ä_x0005__ûÆ¿_x0006_dÆ_x0002__x0007_7Ì¿ü2_x0018_¨© ­?Ô8âÿ«}¶?Â±3ã GÆ?_x0007__x0008_"ê_x001B_ÝÊÒ\?½ÍÿkµÌ?"EÞ]Ù_x0006_Ä¿o_x0014_«UÀ¿ít£6v½?*Ú°ôºÊÈ¿á´U(ÎÁ?e +Ü-»?^Dz_x0005_dpª¿k ½Ò³Ã?_x0004_ÍÏ_x0018__x001F_Ç?n¹õµ*ª¿À¿!;£Ñ±¿È_x000F__x0010_£Ý¢¿k@jà)Ã¿ÐÁ·D¨ª¿_x0014_3{EKÓ¿)Ð(,kÔ?öÉM¨_x0003_3¿ËUÈÓ_x0017_~³¿_x001E__x0019_z.Ò?Ùa·cTm?K@_x001F_á÷Ö?±wK/_x0015_M ?8-»?©_x000F_Mð¼?_x0018_¶g£.SÑ¿ùT¿Î¢_x0003_¿¿hú$_x0002_o£?_x0016_¹7Óúî¨¿ÆcVQ¥À¾¿_x0001_Áûá_x0003__x0005_ ½Í?U~Ú-÷Ç?_x0004_£#éûiÈ¿©(ÞØÂ?o%É¢½¿¾³â«zÌ?"Ó¯Çv?_x0010__x000E_OPÖ?£×!_x0002_°¿_x000C_®l4AÆ¿^,{;Q¦È?öý½N£Ó?_x0019__x0004_oMa
 ?C_x0013_ÈÂ¿S bZSÈ?­ÄÀáy¾¿_x0011_aÛÈ­-»¿òS·&amp;_x0019_È¿_x0001_3¦çØ¯?_x0002_³°è_x0018_Ú?|++ð¨MÂ¿_x001B_ÄÇ¯¤Ð?UÃÂ_x0017_ó¼?ä\±U?ìÍbÏ¸¿vÉÊ_x000F_ÕÍ?_x0003_TFs_x001D_¡¿¥­sHv¡?+{zÌ·?Ë­Q§ýÕ?MZ!Ä]åÄ?¶ÜYIÁú¶?_x0001__x0002_x_x001A_tP©âÏ?$AÂ_x001D_¡Â?ë¡øCÄ¿9_x0005_þ&amp;´?rt{ÊG¿¢ß_x0011_ÔU®?[ÍË_x0018_¤¾?A|üf¶_x001F_¡¿éøñzyÆ¿K_x0018_Êðdx¿½ÂKÃã&lt;¶?r&lt;I(·¿è@ÖJ$¬¡?ä6o+pµ¿_x001D_ç¬Â¿ ãHøÈ?Åþ'¹*Ã³¿}H"1À?c¿tÄÚ?á~´Xt¿Æ¨ô¥?üô`oÜ¢?Í_x001D_F!¬óµ?Oj_x001D_}mè?ï²4_x001D_®ùÉ?å¥/öû?ÔõÖg}Ã?_x0011_¶0Oñ¢¿_x001F_ 2'âÏ?ª½jkÓ¶? Zu_x0011_(­?¬_x001A_Sñ_x0001__x0002_eÁÃ?_x0008__x0005_ùþ{¿ÂÝ_x001E_*1µ¿_x0019_¸N_x0006_x¶²¿(E%u¡¿RuþtÓbÁ¿[s_x0010__x000F_V¢Ð?Z®qfºá¢¿Ç_x0019_&gt;ÀÏ¿_x0015_CÖ9Î?Z_x000E_&gt;uË²É¿å!­d_x0007_¸¿_x0007_¥«È¿ZSa}Ì¿T ·èá»?_x0007_vÁµ_x0018_ì¿?.Pª_x001F_¦½?_x0003_Ft$Ì_x0016_¢¿Ó_x0019_lD¹¿SÉ|0´FÅ?_x0003_E
£¿(vkÍ_x000B__x001D_Å¿üM_x0018_ãÉ?vPëåý¸Â?z`«_x0017_±¿}1_x0007__x0003__x001E_Ò¿Èn8_x001C_?¿Ý3Mñ!§¿aãHî­×?õõRHE´¿¨¨&lt;´BtÁ¿_x0017_Kt7ÊzÐ¿_x0004__x0005_PN&amp;_x001E__x0016_¹w?NÞ×óß¦Á?ý_x0008_|Ê¿*ë2;_x0004_e¿?Ue\¸¿l·?ªdYe¡Ò?§_x000C_×Ð®.Ð?! _x0001__x0004_Â¿_x000E_zÒTEV°¿
L?Fä¼¿r_x0018_4_x0002_¶O¢¿_x000B_m-_x0018_µ¿¤1ò_x0014_úS©¿_x000C_ÒA~ÅÉ¿âpRU-_x0002_¶?êÌ\ØÅ¡¿øàÆÚ_x001D_¨Ñ¿GK`?_x0003_Ñ?_x0008__x0013_m¿UÒ¿×_x0003_ÐòÁ¿Ç?_x0006_(tË_¿%ÊÀátÂ?P:÷bª7Ì¿8ó¶[Å?ód0f´Ð¿éÖéÂ_x0017_ß¶¿6½ÑeÒ?_x0003_ö'¨,&gt;±?ÐêPBµ?,2Ç_x0007_DÐ¿¬¢mØoº?!x._x0002__x0003_a_x0013_Ã?]ÿ ¿_x0008_±³®5ª ¿î«_x0001_Ð-_x0015_Ä?Ï(c·¤Ó¿_x001C_µQÀ?ò/ýï_x001F_§½¿_x000C__x0019_ò_x0002_
±?í(£_x0005_d­?( ïµ?fP²CÔ_x0011_Ñ?
÷ÝçÄÚÆ?Ë«&lt;;ÏY?^ND|_x001A_?_x0013_AïÙÑ¿_x000B__x0008__x0006__x0003_`Æ?rSÎHÄ?«íQæk?£_x0015_ksÎÜ§?´ÜÕ_x001E_U¥?ú_x001A__x0002_?Öb_x000F__x0018_ÍÎ¿Ð&amp;ã·_x0003_ ¿ï_x0014_îý¢?GÈ_x0019_Öûb?VH±_x001C__x0017_åÏ¿Ñð`Î¤­?ðHa³x?¡^ín¿¹_x001C_ß½Á?K^_x0017_UÜ1²?É²æqOýÍ¿_x0001__x0002_:ÌûHT_x001A_Ï?s|Ë'nG´?_x0002_zï³0Å?Þåøa;Ñ¾¿¼uÍrh ¿_x001D_HRd¸Ô¸?·ÛSþ]9·?I¢_x001F__x001B_²??3å¤_x001C_6Å?_x0007_ÒÐ³_x0003_?|×&gt;bÍÓ¿_x0015_ËPØ¾_x0014_Ó¿##W_x0004__x0019_¬¿_|Nñõ_x001D_Ë¿n\¶¢Î¿!)Ùµ `Ð¿¹«ïº'PÆ?u?_x0002__x000F_¡=½¿ë _x0004_T ±¿_x0010_çV¤r°¶¿hÖ_x000C_i±¿Ñ·»V²?r³_x000E_|+_x000B_Â¿i[_x0011_õÑsµ¿BÉ}ôUÃ»¿&lt;_x0001_øÑ.Ð´¿±È_x0012__x000E_ö¿·n¢AæÉ¿_x0019_@"ÌÎ?Ökì½?§Ä_x0007_À?ÏIü_x0002__x0004_ö4£¿s _x0001_mw¿_x0003__x0004_°_x0010_ø&amp;Ä¿ë`,]ÄÊ¿BÝeþq^À¿^ùhä6?vdws¯a°¿öSI?N¨v¿å¶_x0012__x001F_²|¿YÏ ÆGÂ¿6Åûhnp©¿)Ö[3p¶?´U]4õÆ?¾î¹;¦Â¿P-_x0014_®_=³¿ï£5±È¿_x000E_Åö­ÒMÂ?ÙÎ_x0002_.)Ó?·+ª_x0014_Y0¿?Àâh&gt;_x0013_ µ?HD¬½ôUÙ?-é¥ÌÕY×?ã_x001A__x001A_«Ó¿j×ÝDù~Å?ÍÈ®¸_x000B_Î¿u®Þ6v?!¨ÊMÃ¿ÅD_x0012_÷*ïÁ? sWÕ½¿0z»´h/Ã¿ÙÂkfÚ¸Ï¿¦åY{&amp;£Â¿_x0001__x0005__x000C_ ø_x0008_¸Ñ¿Ì³ö5þ ¿þ&amp;_x001C__x0004_ó9È¿QbOÖ_x000B_Âº?Ú4I¦?g_x0012_[Ä¿õÔ&gt;ó
[Â¿Uxë_x000B__x0003_æÏ¿ÑveeÄÌ?'±lËÞ?Õ?õ~¢eÆ?^¯¯4´¿ñü¬3Î?.:L~ÏK¿},_x0013_i¥ÇÆ¿i£w0æüÍ?_x0002_@ÙGJ;Ò¿ø$Î p¿]l{¹Ç¿ïWù&lt;Y¿_x0015_Ú¿FÙ¾?&gt;_x0013_IÖmµ?´ªúö_x0008_Ê?î¯¾ðÇ?ñÇy_x001D_°,£¿hzxµ)_Ç¿ñ¯¿p=åÐ? ªûvÓ«¿®_x0005_%(¡3À?=}Ç!Q`·?rB5_x0004_»¤?]Xz_x0012__x0002__x0003__x001E_Ë?E´ß)a¨¿7é@}8ù­¿ø[v5_x001B_À?Ø4­õû_x001C_Ë¿#6Wn´¸Å¿ÿCQX_x000C_µ¿ _x0012_m&amp;ó·¿_x0001_Øuºó ¶?7ï2«³¿_x0015_¬q©uÅ?)_x0005_#äæýÃ¿¼iè5ò»?¨_x001E_6*ÈÐ¿Ó_x001E_]¾3üÕ?Wï8_x000F_YÕ?Üú.ÜsvÀ?Zgi_x0019_jèÆ¿÷1ò[ù´¿!Úú&gt;A_x000E_Ì¿u_x0008_÷×¤¸¶¿©&gt;ÿ\ZSÐ¿8©ý_x0016_áÝÓ¿@´æ¬?_x0010_·_x001F_HÑT¿?ß»³É¾À¿%]_x0005__x0015_¨Ð?ùÎM5Õ°?ôKÀ?Jí«?´Xâ¦Ú?B¼ª|À¢?_x0001_:å¡&amp;ª¿_x0001__x0002_ÒÈÈê&gt;Í?wÆ_x001D__x001C_µ|Á?¢wm%ÓËÄ¿×,p_x000B_`¿¿×±¬r±¤?_x0014__x0011_yóÍ&amp;Ð?u_x0013_È_x000C_°?·ÙÁÀ?JÐk_x0011_Onº¿ú_x0016_Ýíh¿H¶ÌNÜ²?_x001D_ý
þÝU?vúX¨_x001A_é«¿4_x001C__x000C_Eæ_x0002_È¿¥§ùyQÀ¿Çµ²_x0006_QÐ?ßèP¨8Ñ?s6¬y³¹¿pn·Ò¿_x001D_%åkÞ?ùñ°_5©?
e¬ÓI©¿Çþx&lt;MÔ²¿_x0010_þ_x0002_¬=³Ð¿«1&gt;ðáU¾¿ùeZ§^?
¬ä$~ZÉ¿çÝ¤3l?F4_x000E_Ã?¯|]u_x0003_HÎ?/2EYd¿Ë4_x001E__x0003__x0004_ï£Ò?³L_x0007__x0018_Î`Ã¿ÃðÄ_x000E_¢fÀ?J;Éâí_x0013_¿äÞ÷ÿ¹?Ií¿³ù}Ó?@_g/eÀ¿µa©=ÑáÊ?|]ÚúON¼?1£_x001B_ÂÔf·¿Ö_x0018_ö[ög ¿þQéÈÎ?)°Ù&amp;¨?«»NÔ³?7kzoÀ¿æçmr,Ë?ËÒõÍòxÅ¿Â_x0003_²FY¡v¿K_x0001___x0005_P°?&gt;^âÌº¿í
}Êòf«¿&gt;åël¢y¿~¹åZøÈ¿"¼ø!_x0012_¦¿ÁÑ_x0019_èjÅ¿fyº­¸R¦?e}#òÈ©Â?J_x000B_¨_x0005_?U_x0002_DpÃ¾¿o_x000F__x001E_ß3X½?Ü7P)oÑ?`_x0011_ò­¥Ó?_x0001__x0002_·_x000E_Â¼¿_x0008_Xç¯FÆ?_x0008_M½:ö¿G_x0007_?[yÍ?,j_x0004__?É¯ÂÝxÒ¿Q¯V_x0016_Ø_x0015_Ô¿`ÁÐ_x000C_ÐÙÃ?9ð_À¿ØSÓ8P»¿HY»¹ë/?v½z¡-Aª?CÜ®Ý¼¿Ñ_x0006_¹~¾?_x0002_ù¾ÈÌ?_x0014__x0013_â¿KÍ_x0003_ÖZÀ?_x0014_w_x0005_¿_x0001_»?Â_x0019_c_x0017_ìÂ?¡Hi_x001A_!å¥¿Rê&gt;#Wÿ½¿_x0010_Rt]ó_x0007_²¿Q&gt;\ÁÎ ³?5,9íJg¸?_x0010_¹hÚ5Ø?¶(OxmD¯¿VæánUì¶?)_x000E_å_x0017__x001F_°¿¯_x000F__x0008_ÿ_x0008_¥¿@ª}_x0013_Ð£Ê? öß}s?Á?7Ï×_x0001__x0002__x0008_tº¿8Õ_x0017_Ñ§µ?DkzëÅÈ¿»_x0007_Î_x0003__x000E_YË¿_x0016_á)B&lt;AÃ¿~íªpBÚ?êVNæW¿ÅÌ_x000F_'BÐ¿¿vÏ_x0019_¢¤µ¿_x0006_«eE9_x0003_¿¿©Òí(,áÈ?ú¶¯¾¡½?ÿ0ïôÝ¤?¶÷CèsÈ¿_x0002_&gt;7zl ¿_x0003_:_x0014_J_x0010_Â?_x001C__x0004_OqsI¤¿²¡%[-ø?ø¥àÕÄ¿ëIõQóÈ?_x000F_QGntÀ¿ïÜ?IÁÉ°?ðâ6¤?Ã¿º¾ AçË¿Ï6Ð/¯¼¿Ï_x000B_/¦¥´¿+é~_x0013__x0003_ÄÀ¿ß_x0003_8±:¦¿Ð_x000B_M¿&amp;QÑ¿¼]®ÙÌ¿.§_x0011_6$¾¿C_x001D_ôd_x0003_Ò¿_x0001__x0002__x001A_ÏÎgêª´¿¥ÑV·Ö?ê&gt;rw8¦?ÛÇJ_x0005_º?o1¿_x0012_6s¿É¶Ð_x0003_U°Ã¿(°øÁGcª?óÞ_x001B_(_x001E__x0016_Ö?¹Ü"çÿÈ?Eã²_x0008__x0002_º¿ó,b¾Ã?_x0004_¤ç­J$?J_x0014__x001D_ÄÒ°¿¾K§ÏPá¿*ìq§w¿+F_x0012_W×*¼¿¾gâFÐ¿¦[Í½Tq¢?å#çW¥å£¿ _x0006_«&gt;?ü_x001A_ed_x000E__x001E_Ú?_x0003_u\@_x0006_°¿î_x001B_#Î3Ð?"Dà¡v¸?äÙ'¿|»?uEM(Ï¿¶ß¬l1}Ò¿(t x@Ç¿Üìg1Û¼¿&amp;Í0_x0005_ì?ÃLí¿ä4Ê?'Á._x0007__x0008__x001A_ïÓ?yöÿQÁÄ¸¿_x000B_RPôß]¿?_x001F_-_x0012_0&lt;\Ô?4_x0018_ ¦²»?_x001D_Ð_x000B_gW_x000E_Ì¿_x0004_,;6?y&lt;Û§_x0005_®È?Wt£v j?³jxþ }Ã¿ævMcÕ»Ã¿ak_x0001__x0002_ö_x0015_Ó¿sàG`_x0011_Ã?}ÜupNÀ¿ë­Píz©Ð?i_x0011_ªÄ ¼¿xd§_x000E_üÑ¡¿ÌÚ_x0001_ À¿Ã_x0003_[E_x000C_ê¸?«_x000E_;Ó×È¿IùãSt³¿Np&amp;lY¡?ÃQÿÐúµ?é!^4_x001C_°?_x0001_:_x0006_gKÀ±¿âTØyÈ¼?y_x000C_ñ'¢®Â¿AÔ½_x0019_1!Å?Õ9_x001B_gÐ?þ¨ÄëÈ?H_x0004__x001F_ØÄ?K[ÉuoFÂ?</t>
  </si>
  <si>
    <t>f5329cee28d003f3c4a9850b0fd7e4a4_x0004__x0007_L÷ u0!·?í÷[»_x001F_®Ë¿­y(:´?ÅÍñ×_x0015_Á?¹bhæä*Ó¿µ)_r®?Ì eõ_x0003_À?ò­r5%Ñ¿_x000F_Ð_x0001_Ô;Í?ðvM.£¬Å?kù«©?`¥Üú½`½?Ù¥üh_x0018_ä²¿bB·!&lt;Y¾?=¡bI(«¿ÿ_x0006_=Ó¿4_x0002_·]DnÈ¿`_x0017__x001C_^/¿{u.ty"?Í_x0015_¢Á_x0005_w¿_x001B_\Ï|üÚ?_x0016_M_x0019_í½¿bÆ_x0007_Â_x0011_´?¯©éÕ¦¿*_x0014_°_x0012_?¹¿_x0018_¢^¤Æ¹?ùwþ¤·¿_x000C_ï§P_x001D_@¨¿áYo_x0013_ª?»Ò=Xàa¿kÛ_x0007_TE¿?þ_x0013_q;_x0002__x0004_8È¿/å_x0005_ùÄ?òN_x001E_VN´?#¼KwÎÎ?õÝ&lt;¹?~_x0010__x001D__x001C_:_x001E_Ç?zþ_x001B_p¬?`î CG5Ó¿%ÔEtî_x001F_Ñ¿@_x000C_d¢è;Ó¿êã´Ê÷¸?êÅ³©s%Å¿%_x0014_ÊZ_x0015_Ë¿õ[5äÏ_x0003_«?«Ït_x001F_±Ä¿ÙÃX_x001D_
àÓ¿ÄhÖ:_x0013__x0010_Ë¿Z´¬_x001C_M£?_x0018_A30å¤¿##p&gt;bÔ?E_x0012_ee^ÍÈ?Í}a÷ð1Ä?eoÖ²_x0015_#µ¿£ã¨½§¹·?&gt;ø
§§¿_x000E_¡u·?T£¿@¿cÏÀÈ¹?Ë_x0002_@­_x0008_TÐ¿`ZËXYë¢¿úfÈZðzÄ¿õã¥_x0001_Ö¿©a#|Í¿_x0001__x0002_1²BÃÖ?_x0010_F(ã ¶ ¿Jîõ2 Ò?Ýõ#áD?Y_x0004_ÄpÑ?Rïr2_x001D_L®¿T_x000E_àw$¬­?³i}b?_x0014_l´_x0007_CÑ¿ÓH_x0010_½Ê?¿ù(HHÄ¿a{?â¼_x0004_Â¿A~~,WÌ9?'ø{_x0013_°2¿®M^_x0003__x0010_DÃ¿¸_x0013_¶ÃÇ?¦ÏÊä¿ÁÊ?.Ý-á°ÊÍ?_x0002_öØÙë¶?@Ì¹_x0002_¡ðÉ¿_x0014_Ä_x001E_®²¿ÅE ¬eÇ¿=_x0012_^_x000B_|À¿_x001B_ì_x0014__x0003_hÀ¿æãA9E_x000F_Ó?úBcsÔ×½? g*æ_x001A_H¤?©Ö²TS½Ó¿÷_x0002_RTÇ¿e_x0010_ÛYîp­?ÖÇbºMÅµ?­ì{æ_x0002__x0006_àÀ?âü]]i_x000C_¦¿-Ví±ùX¿iÑ_x0008__x0019_Y¿¿nÕoRÐ#³¿þïH_x0007_Æ¿ä)ê_x0019_âùÈ¿®${_x001D_b¾¿õÎS"_x0010__x0011_·¿Yù !_x001C_ Ô¿fÁl_x0003_ø5¹¿w_x0015_BîÏÓ¿P·Z WÏ¿_x0016_Aq³_x0012_£¿³Ô*²!Í³?
êSå_x000B_"Ê¿#Ãhd_x0005_×Ê¿ÿ#Í]Ü.Ï?3¢  ó¿¼;u_x0019_µiÁ¿ÈÐÕ¯¥¿5dëZÇ¿3Pgè_x0010_ûÊ¿ïÛþA_x001A__x0001_Õ?*¼_x0012__x0008__x001E_JÀ?¡Z¬æÆ?_x0003_ä¬_x0019_¤À¿IÂ_x0004_M_x0002_\£?¼ñuD%sÉ?¸¼RUìÏ?må_x0013_¶¾¿ýÖëBÕS·?_x0001__x0002_ZÐ_x0016__x001D_¶¿ _x000F_·ÏÁ?ô_x0004_QK·¿ïø§m_x0010_¿Ü_x0017_YµöòÈ¿_x0010_YraD]Â?¹NÀü-ÃÀ¿v[?ï%²¿¢EÙó¹Î¿¿*¦_x001F_7Ø?_x0006_9ìÁP?E_!Ë¿)²îã_x0013__x001F_Á?ë_x0008__x0005_þQ¶?_x0017__x001B_Ù_x0007_è¿¬\vX_x0018_ºÍ¿ÿ1¸/æ©?uÈáÀ¹¿¿Úó7d_x001E_¿Ñ?@üUØ¯Â?¶ß[Cû¢?·w;{å·?  -Þ_x0007_Õ?O÷8¥_x001A__x0004_Å¿jÊÿuÀ?_x0016_½¤Xi|»?ß­}Éò?Ë¿â_x0011_±0_x000F_l»¿º7+°ì_x0002_¿Ð_x000E_ðÅÇ¿_x0001_"¬Ë?ÂÈ_x0002__x0004_]¶?à[3c¾0¶¿ãK;Ò/¦±?è_x0001_¢_x0016_®§¿ÖU\c¬±À?j×Ü&amp;-&gt;Í¿EÜÆqÍ?_x0003_xs&amp;ßÃ?_$_x0008_· á{?!¬ï_x0013_¿_x000C_Æ?kR_x001F_L&gt;JÌ?ÏÏV_x0015_ 4Ê¿½ß%´åÂ?Ñ_x0018_
Öç_x001F_¾?E|ì-â_x0005_Í??_x0013_'{´Â?üþª?±_x0013_¾Cö_x001F_Â?÷·Rò"¹¼?¤i«6¾¢?nx_x000E_½Í©?_x0011__x0002_þîËý¤¿_x000F_Ã¨qS°¿#_x0017_ð_x0006_a¿2£Ò_x0017_¶À¿i§ø_x001D_ ½¿["vPD¢?_x000B_$;µÎ¿¿qý÷û_x001F_Ë?6,_x001B_Òu×Ò?r#_x000B_Gî®?ÂTÐ]_x0003_?_x0001__x0002__x0012_|
^]ÊÄ?DÌaÐä­Ä¿j½f_x0012_iµ¿ßubzÃ_x0007_¾?º&amp;H!_x001E_Ç·?ý_x000C_WF(¾?Ut_x001D__x000B_×Ä¿úñÿb'®?q_x0003__x0014_³ÐÊÎ¿ôC_x001D_â_x001B_Ò¿¿F_x0013_Nè¢¾¿_x0007_ã-fYÅÉ¿®Ü}X_x0014_®¿ºÚÖxj×Á?&amp;u_x0013_¯?o;K"_x001D_º?Dû+KtJ¬¿¬_x0003_Õ®¶äÐ¿IS¶_x0013_l»¿ÞvR¢ÓºÏ?u_x000F_Ý,¡?H~ùÓÏ¹¿_x0017_»6_x0010_­Ò¿u÷_x001E_­[¾?Ý"ãD¿êõ¶ØÐ±¥¿JQ5±?ìr_x0014_\Y¿¿ÍÈ#ªr¿X4¼Q\å¹?_x001B_&lt;Ú_x0010_Ñ¿Y]¾_x0001__x0002_úÅÇ¿-e»¿h+òuû¾?Ö_x0001__x0017_DÕz¥¿;Âª®È¿n'ÈÿÇÅQ¿-l&lt;ãH¿_x0018_¶ô_x0017_Ö¢¿Zµ_x001B_s¹Â¿ãÿyë7Ó¿_x0008_M.&lt;ñ­¸¿Áâ­T¨¯Ã¿Ý7÷p$Ì?_x0014__x0004_wÑ?%_x0002_Is3¾¾¿ñ-{Àh¬Á?ÊÿnO.s±¿k¿³oP%Â?æÅÙ¢º¿´ZÝJð¢?a_x0002_(_x0001_*Á?æêf¹YÖ?q}_x0004_I ¦¿_x0007_V`·B_x0005_Â¿©Æ_x0014_(àpÏ¿$Ìxä[Õ°?%~ñ¡_x0002_´¿;n®
½Ä?_x0011_:ÒN¥Ã¶?_x0017__x000F_kÝ-_x0007_×?$ãÛ_x0008_þÂ?$h÷_x000C_O¿?_x0001__x0002_º8­¥°_x0003_Ô¿a(º£Á¿/:5ÌA°?G×%Z¥¿Y¹8ÛÁ¤?_x0002_qu·²?_x001F_1î_x0018_SÐ?m·fÔÊ?s 9iW}Í¿_1 ðW_x001E_¿3!ìÊÄÃÑ¿÷_x000E__x0007_³_x0008_ø¾?Å_x0015_gèå%±?aÁÔ_x0017_æR°¿¢~¨`ÕÄ?rUMB³¿Óý_x001F_ÒÒ¿ø_x001C_B8_x0014_IÄ?ïèÝôõÔ?¾ok (0?_x0019_ffï©gÇ?H Xô
­¿ªáýWv¿?Î.|¨É¿´þ×9_x000F_Á¿¹eÏíã°ª¿÷_x0002_{_x0012_©¿=Âè×Ù¼?mËZN_x0015_-?·_x0012_MÏ_x001E_d­?ÄÿÚ³Òf?_x0017_¨_x0001__x0003_C_x0005_Ç?s-_x000F_w_x0013_:Ñ¿¦1ÊL_x0007_£Ñ¿ÑMÔ¯DÁ?_x0014__x0010_ñ³÷Ð¿lÛy_x0003__x0001_4¸¿!ØÈ_x001D_n²¿Þ_x000E_ÿ ¢p³?_x0008_y_x0015_@B²?ÛKR'IÎ?¾ÿ3×H_x0001_¶¿Ag±÷(Ò?_x0004__x0015_¥Ï¿ØÖ_x001F__x0016_·ÅÎ?_x0017_*Lý²¿;DL_x0015_pVÁ?ãïµª%±?¬®$&gt;¨½¿ßMB_x0005_;Ê¿× æ_ë¡³?ºªHOy- ¿¥ÙïVU¡?PÕ_x0010_º=Á?uî¹_x0007_¸¿È_x0002_Ç_x000C_Kpµ¿{ËÇ_x0019_£Ì?ª¡·rÄ¹?í¬y_x0016__x0016__x001A_Ô?Þ£&lt;&lt;ÌÆ¿¢ævXíÂ¿p
Yy_x0019_ °¿£_x0008_-VGâ¬¿_x0002__x0005_.m_x0012_ÊjnÅ?ÿ_x0005_j_x0010_Ts½¿v0yJÔ?ea_x0014_j Å?Æ¦÷J§Í?`g´5ÛÛÊ¿_x0006_åzéÚ_x001A_Ð?ÔHTÇlcÂ¿z_x0016_§?)¥;_x000B_2Ó¿ÒÁZ¼­v¿z8_x000B_õÐ¿_x0017_ñ_x0019_7N½?Zñ,8A¤?K_x0018_&lt;Þæb©¿_x000C_¥óÍ­?ï·°_x0008__x0001_Â?_x0014_¤´¡±|Â¿ß+_x000E_4êW¿Nm×ó_x0004__x0004_Ã?'!¸ÿ­?_x000B__x001D_ì_x0017_[/¿_x0015_^úg*æÐ¿©B_x0002_s­Ç?(n$Øü_x0003_¢¿_x0005_5FÐ?¼½@¶?88 ½¿?[ÿ&amp;RÓu?ÇcåÚ¢?|÷¦"RwÃ¿F~²ñ_x0002__x0004_½º´¿_x0003_ômß¥ä½?­"#^6_x0004_±?óMÜO±¨¿ëPÉU
È?_x0019_Î¦]'æ¶¿(òè
6±?vbð_x001E_¹Ê¿@%/Éb¿¼Êã_x0012_S×?³06µsÍ? ½_x000F_Æ9®¿}Oür¸³Á?ÜpB _x000F_{?°Çù_x0002__x0012_f?Ü_x0013_Kzº±¿ÑÊ_x001F_²¸³¿? ß_x0016_+Ì?Õþ(]Î_x001B_º?·Ü_x0001_ê¸¿_x0013_,°¤±µ¿&lt;æ{ú´¿÷S¬S¦_x001B_¢¿4¤(_x0012_ï³?HÓ_x001C_y¢´?³.Z_x0011_Ý_x0017_È?N6à·G_x001E_Ó¿_x0001_Ylgë¿É½Ã(JÄ¤¿@¨=~_x001A_ÉÐ¿LÃ³u?C³ k%¿¿_x0001__x0002_È¬òñíÈ¿*_x0018_k³±_x0014_±¿ª6=T²?_x0006_¿OßÀ¤Å?-!õI*Ñ?ÙÊðª¥Ç?Tõ¤._x0008_AÆ?_x0002_Þ_x0002_Ö½}Ò¿¼Ü"_á^¿¡W9|-û²¿¾8Kd_x0001_g?7ú.ù«Ì¿Ü_x0016_4_x001B_K¡¿J_x0012__x001E_ÚÈ_x001F_ ¿6ñ|gB×?(ìï_x0011_õÉÄ¿E_x0015_ÈY_x0012_¢¿Â©Å¤?u¦½aÉÉ¿J¹òM§µ¿{_x0016_P_x001C_3Á¿ëÖw._x0005_áÃ¿.bêÞØ_x001B_Í?peÄå_x0019_PÚ?^$ÌðÅ£¼¿xÏà
Ì¿è^v&amp;ÇÆÖ?_x0017_&lt;éêÚÁ¿Ð_x0014_û*èH ¿O.#9ð§Ì¿óõ¸_x0006_×_x001D_µ?B[|:_x0001__x0002__x0019_}Ó¿Xçn}¼3Ê?aW&lt;Ü¼_x001C_¿_x000C_BëW[&gt;Ã?þf_x001A_Ò$IÄ?«G¯¡IÐ²¿gY_x0019_l;ÔÌ?_x0011_e_x001A_¿¿t\oP_x0017_}Ñ¿=³ßs¦Ó?g¾Át_x000C_æÍ¿áà¡¦CÀ²?8s_x001D__x001F_^Ê¿u`T9Â´?J59u÷Ä¿ZEü¸RÐ?%f½í©¿ml\\_x0019_l¸¿H$d·_x001C_;?íÓ_x0003_6åBÂ¿_x0019_ÍÆéü_x0004_¿â¦QqJÆ?¿Ág'Ñ?#£T^èaÇ¿^ÀèâæîÍ¿¶g±Ý´¿J~a¾ÀåÀ¿ôIÈ«Ã¦?¼hl_x0001__x0011_Rµ?Ë_x001A__x0005_þùsÆ?´¨É¿_x0005__x0015_Ô?V_x001B_û4_x0010_æ»?_x0002__x0003_Ûà_x001C__x000E_±DÀ?
_x0002_³_0§?Fü~H¹V¿Ã3âà6¦¿Æ_x001A__x0008_ûÈÌ¿¿'&lt;-×GÄ?æ_x001A_Lù ¨¿m¢(ÚÕc¿?ÖxÅ@JÉ»?O÷*vÕÊ»?­§Ç^¥®Í?_x0001_ÄA±{êÂ¿¸]_x0013_Õ/_x0017_´¿ñ_x0017__x000F_h?¾!c_x001B_&amp;Ä¿ÛÄ3èKïº?ÌH£ù_x0010_´¿Õ¢_x001E_C¶?mSî;+³Ò¿øeÈ´kË¿ý%fÂh_x000C_¼¿ûü|äuXÑ¿Ay¯ÇÌ~Í?Îk_x001E_0ÚË?ÉÀúp¬¿)(¸_x0011_ç´?üI_x0005_;£Æ¿öBIHø_x0013_Ñ¿÷ñ¥S¿É¿_x0001__x0001_8õûÓ?öÜ:s¹Ô¿¿»_x0006_¡_x0003__x0004__x0005_áÄ¿_x000B_·¬ØÕ?àg&amp;ÍL¿¬_x000F_e§_x001A_\²¿®¢Æ_x0016_Ë¿¤_x001B__x0016__x0001_³r?×õ«*@¦¿¸_x0008_¡¨(áÆ¿Eií2Ô¼¿Á_x001C_ªõ_x0002_¿?_x0015__x000F_5gE³?K&gt;CÚåÀ¿IPJ G·¿çã_x0008_HxèÒ?Ã_x0006__x001E_²Ù?õ©ÍÓ_x0002__x0007_Ò¿ÃsJ£6¶¿­_x001A__x0003_k_x0011_iº?¬ÔÚdÀ?å_x0008_W·üöÃ?/««_x001A__x0017_È?Ú_x0010_aÜTÒ?_ªªÁ°Ip¿j Î+Å8Æ?zC¡Þ{&lt;·?òKÔÏÊ¿aó}E_x0013_Ì?±µ&amp;b9Z®¿v_x0001_Ã_x0006_ä¯¿¾q_x001E_Vðÿ¨?È«}ud³¿ÇZ¢k2¬Ì¿_x0001__x0004_=»°~çºm¿ÅÏ OÁÃ¿ùvTX3å£?JÄÂ_x0004_Ñ2Ï?PAiÑ¿xp=bÂÁ?vny~!³¿aÇ &amp;äÒ¿#æ½`u_x0013_?1÷_x0003_Î?Ú¯÷_x001A_%È¿àjCÆ/À?3Xx_x0013_ù¼¿º+_x001F_c8r×?_x0016_ïßt_x000F__x0006_Æ?F_x001A_ÖA|Á?úkH'ï_x0006_®?ù"_x0001_é/ÄÁ?*_x0017_iSÍ¿_x0010__x0006__x0001_ôâoÃ¿_x0006_:D'êÈ?èòÕÚ
i¿Âa¦ébäÀ¿`C_x0011_ØÀ¿i}+G» ?~_x0004_¸uÃ¿vú_x0008_À¬£?_x001F_$_x0002__x000C_ïÀ?_x001F_ÜÔ_x001D_\´?_x0014_&amp;q¤Ö¢?*°e©È¿GËý_x0001__x0004__Á¦?å_x001B__x0003_ª_x0015_
º?F¨_x0012_7 Ë¿Q_x0007_®_x0012_áÖÀ¿¨ø¿LÀ?'?âõ_x000B_!¨¿ø,¸sÍ¹¿Ô:è5ºÐ?°Ò+$M¢¿bæ&amp;?Cd´¿_x000F_L&gt;ðÓÔ?e_x001D_$_x001A_Þ Ä?9_x0001_H7¨²Ä?ß_x000F_0È1Ò?]õQRÎÊ?. _x001F_ö_x000B_Ð¿ægÏhÂ?¸Kât9 ¦¿îë¤ÜíÏ¿OL_x001E_zE?ËaÈ?X_x0008__x0005_ªÜ½?êõÑ!§!°¿ÛÐáYe?4t,}sr¿þæáQ.¶¿º[äFãæ·¿Jã&gt;i¸Ø?Ü_x0002_2¼_x000B_Ì?ÛÓ&amp;_x001F_(¾´?ÿ¡î ÈÇ¿_x000B__x0007_øBBË¿_x0001__x0002_ñã_x0019_ý¸¿n¤mê"¯¿{M
ãpýÅ¿z_x0005_¢ÀÀ¿ê½§Z*?¢_x0007_É÷ITÓ?Cöq'Ñ?XëÔ½_x0019_ÄÃ?úd_x0002_¥_x0007_dÇ?Ñ¼_x0011__x000B__x0008_Á?_x001A_ù_x0010_g_x001D_¢?1~%Ï±9Ã¿æ×Í[ÇhÀ?¬q:F"ZÕ?vñö¿ò¹¿¦(ò_x0013_¿ÛÍ_x0004_!Â¨º?¼ÈÕ)Ú?N8Ea½?_x0016_ñ&lt;Ð_x0006_Í¿}¹p¼¥¿_x0002_µã«0B¶¿Ì_x0006__x0006_CßC^¿;+²7*¢¿Ôâ_x0018__x000F_¹VÅ?6öV¿"Ç¿"x_x001B__x0018__x0012_ê¶¿k_x0019_QR(É¿)ú_x001B__x000F_Ïj?x³=u_x0004_Ë¿îs_x0010_mïîÒ?[_x0003_¼B_x0002__x0004_Fq¿?ÎlQ¦ÇgÊ?+r_x001B__x000F_&amp;^?y&gt;_x0017_ þ÷´?ì_ÆÍÔÉ?CUbTC¢Ï?_x0014_j6_x0001_Ç?_x0019__x0016_¸Ó¹!Ô¿{3XwË½¿sµpcj+¿¼7_x0012__x001C_#Ã?Ût¾SzÒ?0+êZ3s®¿È_x0016_¨@ bZ?_x0014_hÖ±¿Í4#5¹o¥?Û£)ìº¿Cÿo£~hÂ¿R3l_x0011_vÀ?`ÃÕýêÐ¿lÄHõ?ÇÒx_x0013_)¾¿(_x0008__x0019_É¢?ßÂE}àé³?ãNd_x0012_?¼¿_x000C_ vú_x0003_»¿TÉÑBGÉ?ÁìÝX_x0001_Ç¿Ï({1©É¿_x001D_,¢_x0003_¶?þ~Ô©ÞâÄ¿Ï®á VM?_x0001__x0002_&amp;_x0011_¿ï¢ÉÌ?2ËÇ¦ª?J,Ì0³?ðîxóG §?%*ÏG%kÀ¿_x001B_PáxÕ\?u|"r¶&gt;?Û_x001B_A1?Á?¡ö;XªÃ?z5á³µ¿H?øüø&lt;Å¿Dj_x0004_~æ¦¿pÖ_x0004_à_x0015_«£?4uÞjÆ?_x001A_²jñ¦¬É?#FíLtÌ¿Îa¹_x0011_8Ê?² PÌ?_x0008_Æ K0ÌÈ¿IKÒ_x0007_Ö¿?ÏìßÄÕ?Y_x001C_¯DØ3É¿n[Å©¿ÞÇF·¥L?ç_x001A_}yr_x0006_¶?h`ênKÔ´?]ÿ_x0018_æÐ­¿R-¼vbÆ¿¶Ý¾åÕÓÈ?ÁÅ¥¹Ì~³¿¶û¼¢ØÛ¸?;©_x0001__x0002_·H³¿l2(ñÓ¿ÐhÇ!Á¿îÒþm_x000C_Aº?_x001B_Ô_x0003_hÑ?Ê®ß÷__x000E_²¿Jð_x0016__x0013_ç[¸¿G_x0006_òWÀ§?ÉÒn_x001D_S²Ä¿kP9Î?_x001C_õ4õÔ£?&lt;åá¹T"g¿RåÞ¤@½?«öá?©¡áÃMLÊ¿ªûd_x0019_°À?q¥J6_x001A_¿×MzÃg,È?¹_x000C__x0015_ YÄ¿v_x0011_æÙÎùÀ¿¥ô_x0013_æ_x000C_ïÑ?ýèºqûUÒ?w°_x000C_Ò/EÄ?ÉæE0ÞÏ¿Âì_x000F_ÒÇ¯?_x0001_-cÞ_x000F_¯¿_x001D_gë6/KÍ?Õì§÷Ç2Ï?½_x0016_ÂÆÌ¿_x0018__x0011_"Äp¹?£hhï3Ö?ÐºÚ_x0008_ïò¿_x0002__x0003__x0019_+_x0002_ù_x001A_?
ÎÇm_x0017_Q¡?{z·_x0005_ºÅ?]ß»(ïjÄ¿_x001B_JGãVÄ¿«ÁÐ_x000E_¿_x0001__x0012_íæ_x000E_?5êjs.Ê?çZöQ_x0017_(Ã¿6_x000F_Oº?­x½¶c·?^3ÂÞO¤?_x0018_?F¬Ã¿¸nZñ¾?{|ÅÞË¿_x0007_ÿQÐüøª?ê&amp;Ù&gt;$_x0008_Ð?2r(2Ô³?b¯Nì6¬?s_x0018_enÓ¿go]I8«¿¾_x0019_²3Ñ»?²_x0014_ÜX_x0014_"ª¿_x001A__x0016_ñí´ìÖ?Gl_x0003_¨'ZÑ?[ãVÖ¡¹¿TµlL
'?äÑig_x0014_¾?m_x0014_Y9@Æ¿Á?ÃÀÆoÁ¿ýNy:½¯À?ÜaûJ_x0001__x0002_û|¸¿_x0017_ázb_x0004_çV?pVþD^ÓÉ?`ÊîsÈ¿±pâ_x0017_ Å?]_x0004__x0016__x0010_¹½¿OfÃò}Ò?­_x0003_~ê_x0016_¯Â?÷p8mê·¿äªå_*`Î¿Xj_x0003_¼&amp;D°?)=ÔIDYs?8`O×ª?¿ sSÆÍ?_x001D_ _x000B__x0001_-b»?Ìÿ&gt;NÿÛ¹?ÖsC_x0013_CñÅ?¡_x001B_.üN_x001C_Ö?)1êH¼¿Dw¦SG_x0013_Ê?m(k¿÷U¡)³Xº¿â_x0008_¥¢.?djÅWÙË¿éI¬¦»Â¿¶t_x0006___x001D_ù²?¥4×úº?_x0019_9Ú]?Øp±NÕ¼?§ý5~[¯Í?_x0013_øbêÓ´¿Ê)±&lt;¢ÛÉ¿_x0001__x0006_sõaè$Ä?ÿÃx%"êÁ?eò|½_x0010_¸¿î6_x0016_gá»¿Q Ë¢è6Ò?_x001F_H«ý×?ÎíT=#½?%ñ¢Ä}Ð?&gt;ßn~æWË¿zá3v&lt;¥?§ªÍÂ½?Ø:
£6¹¿V`Z_x0019__x0001_¨?ä§$ádÇ?Í¥ò_x0019_#_x0004_?_x001E_røïÇ?ø^_x0019_ù|ªÀ?^[¬ãø«Á?fBQÕÆ´?_x000E__x0005_Ï_x000E_ðÐ¿¿_x0012_&amp;Pü_x0003_¢³¿a=çà®G§¿E½¦Ü_x001D__x0002_¿_x0018_ú±§_x0011__x000F_¨?|_x0003_cc\2É?O%_x0015_J Ä¿¬¿D¬_x0003_Ë¿p,4Vû{°¿ëëb²ü*Î¿"½]u×©¿_x0016_6e§~_x000F_Ì¿LG¥±_x0002__x0004_ÄÅ?r/í3¬¨?¹bA@Ã¬¿ÌR¨ü¢Ï¿2z¾@^Ç?ÊeórÅ?!V_x0016_!³?_x0010__x0003_aÇwÀ¿]UÐ
úÀ¿ÐµR_x0004_\¿xK f%X?jíåÖ+àÁ?`_x000E_¹_x0003_è»¿¾'_x0013_JÐ ?·Ò_x0006_î_Ñ¿@ìÏ"_x000E_ ¡¿Ì¸öt_x0018__x0001_Í?Æ_x0001_ã:eYÒ?,"Ã_x0013_¡¼?_x001F_F¾_x0018_Ø_x001C_Û?_x001F_³NÍÄ¿ûq¬a¬ÈÍ¿)Û_x0011_ê©¿_rÅûs­¿ªXuX¶©¿d_x0011_£ó_x0001_%À?6ÓÍ¼$N¿6gÿ7¬?3ô³Ï¶?_x0006_ë_x0019__x001A_ÎÀ¿hïuê/×?$ÖÀ²Ë«¿_x0001__x0002_þç¨ÝrÃ?¨©%j«Ó¿zÀéÚd³?¯\z1È¿zü&gt;F_x0002_Ã¿l3¹qâ`Î?i@_x0010__x001E_À?³§_x0008_
ª:À? wáÜ¯?_x001B_o@_x001D_ÅH®¿o_x000C_;{1d¿©_x0005_5¼äÐ? ¾_x001E_·S_x000C_¸¿_x001F_Äw±H¿?§qÇxuÞÅ¿_x0007__x001C_ZEÝ×´?xtsÁ_x0002_Ï?|#_x0016_q~IÂ?O¦ûp@Ê?Á&gt;çÑ¿ºG!/¾?ÿìf«_x0007_Ä¿|ûe_x0015_ôÀ¿s_x0004_ÈÎ¿_x000B_{_x0001_&gt;Ä¿×¬+¸@²¿^Ì _x0011_cÜÀ?ª©öÛîÅ?dRp_x0017_ÇÒ·?Ûð" g¿g E_x0005_&amp;×?³Ë_x0015_L_x0001__x0003_×_x001C_Ì¿®;`ÄÚÖ»?'S Å4è¦?_x0007_­_Ö®¿C­_x0008_É¿Æ÷9·+[Ä¿PFè
{¶¿_x001F_Åý+)¿'LÇ[Ð?_x0019_)Ü_x001B__x0017_ÔË?èvtÆ%z¢?_x001C_&lt;J5_x001D_CË¿ÍeÛÅ+³¥¿(þë^Ý¬Î?êZ¬`èÀ¿2_x0005__x000B__x0016_}Ì?ÊÁÀÅÄ_x0007_¿?}Þ|½5¨Ò?§_x001B_)ËkÂ?ú,JSÆ?=¦Ý¼fÊÐ¿«ßð_x0005_Ç?øÏ_x0005_E={?&gt;ÅD=§_x0002_¾?Ú_x000E_¢¢õJµ¿ª_x001B_^_x0019_´Û?_x0018_ÞâÄù_x000E_×?³YÞ2Â¿»_x0008_¹Ý§3·¿EÙ%uÞ_x0011_È¿º@L·ö±?_x0003_ ´ê_x0007_?_x0001__x0004_)}eB_x0013_Ç?_x0007_»_x0011_Dò_¬?òÏÍW ?Í_x0004_Mô_x0019_gÁ?©B®X.°¿{f_x0008_¼§A¦¿B_x000E_Im2_x0005_µ?_x0013__x0002_0¾¯5Ç¿°3_x0018_ÖòîÀ?_x0011_&gt;_4)¬¿êWrÒô(Ê?/r Ë|û¯?_x0011_Ý^gÀ?ÁJÐÄ_x001A_íÑ¿ÙÆÂ§c?H_x0003_- »½¡?`&lt;êA¡_x001B_­¿n_x000C_:àìØ?F4*LcÁ¿k³ß§®\Ä?_x0002_n¹hLÉ¿X"'Z TÀ¿6ð\ã'ä¶?T_x0003_&lt;_x0012_öÁ?êÌ#±ð_x001B_¿¿Õ_x0007_¿ñ»?ôturÆ«?WÓ¬|4àÁ¿_x001C_näç¤´º¿«=@]°Ê¿¬\hë¼Æ?à_x0005__x0001__x0002_ï¹³?_x0002_Óøgâ&amp;¿uòÓÒª¿é0³¿? _x000B_Ü_x000E_þÈ¿YNÛa~Ï?®¿_x001D_f!_x001C_`¿bB¥5Æ¿ebJ.ûÃ¿HÒ}úÑ¿__x000E__x0014_Ð ?ÜJáHâ_x0003_À?»¡æÒ¢?)sª+àÔ?_x000C__x0007_² Í?kTUî;Ñ?#_x001C_ue¿KÜô"_x0016_¿Ð`Õ0ìÉ¿8\t«ðfÀ?c?ªÆ¥Æ¿vìòÙ_x0019_»¿TÐ&gt;_x0012_&lt;_x000E_Â¿j¯}MÊ¿¯oâ·k£?H(ëÉ/?ÖR_x0012_ã¦?_x001D_Ñ;¸üÁ?rÁéU5©?Âô Ö`É¿m04KÂ¿1Äd_x0012__x0003__x0019_±¿_x0001__x0002__x001A_ Æ
­¦¿ä_x0016_°79V¶¿_x000B_|%NÃ?òÉ¾9¬å¹¿½¨þ»ÿHÏ?þ8b_x0008_´?¢Ëg_x000C_ÐÔ±¿7_x0001_3ËòÁ?`Ù'Ä×°¿ß+x_x001F_ó_x0003_Î?jbc=ÜÆ¿Ù_x0004_8&amp;Ñ?P¹h|üTÅ?_x000B_ìÍ)Ûâ?ï|t2õØ?Aûéè_x0001_nÁ¿ÚË:Coh©?¹fÅ: ¿¿ÎÃÝ_x001C_éíÅ?_x001A_Ä¿Sd¾¿ErÑ"¼Ó¿RÃ½_x001E_h·¿!}¿6½¿_x0001__x0016__x000C_Àª¼?é_x0003_5¥XÃ¥¿0\çËÁ?ØF~ù{rÍ?_x000F_l£ûÓ_x0001_Â¿Ác÷4ís³¿Õ_x0005_¢?\3Ó¿aMSúH,?UÜôä_x0003__x0004_ò_x0018_Ê?¬ù@§g«¿ö©¬Ú_óÑ?!ñÜ»3_x001C_¿WÂ¬ÓÆÃ¿OæÛÂ­ZÀ¿Of_x0004_*!Â³?:Ø*¶©®Î?Â/0ÙV_x0011_Å¿Ù^/³©FÅ?F\(µ*ÂÅ¿³Á{gÇ#¼¿µ=YÃ¶;Í?Í)ÃUÄ¿K§$ÿ_x0004_»Õ?yÒr¥Wº¿Ë_x001B__x0001_g·?ß_x0019_\pU?#:Cè½?}h-_x0016__x0002_Ò?êòûä·?_x0019_?ÝX¬?N\ü¾ÊùÔ?¹ÄÑz&amp;È¿%s_x001C_¤ôÅÊ¿_x0003_»dI@¹?_x000B_8_x0004_ñ£g«?_x001D_øD¶ø?KbÔØ0³¿p²r¶_x0011_Ç?ìñQÞÀ&gt;Ö?_x001F_¯±,XÃ?_x0002__x0003_Mfsóäs¿ª_x0018_Q­ôðv?qz³Å;S¡¿(É@HÍÂ¿«à?_x0011_±¿VK_x0001_KÇ¿_x000E_$g¶É¿¸âæºÕ?Á«_x0018_R/É?¾_x0018_Öç_x0003__x0015_Ñ¿kâ¶ÓÛrÂ¿N²öEüÆ¿*Ïýþ(J?ÖE/ÄÑíÅ?Gâ?ÓísÈ¿«
`i¿µ7jC¸K¹?#KsæäÂ¿xÿº"e?È"Aó§_x001B_¿!P£_x0016_ûEb?»:¨ø6_­?Ä_x0012__x0017_jÎ§?
Ùª_x0005_±?°9_x0016_}dÙÐ¿Ûs_x000C_'\ôÏ?ãn_x0015_ «Ð¿{Õ{-¦Â?§Â|ûÆ?ê$ C_x0005_Å¿_x001F_§ñà Ç¿µhbi_x0001__x0007_óÔ?è_x0004_%asÒ?¾ã@ý_x0012_µ?1ÖpçÊ
Ò?Â¿ÄÝ4B¡?_x000B_°Pä¸?_x0007_z®_x0014_Ï_x000B_Ò?Ø+_n6CÓ¿ê×!£:Å?aÀ^_x0006_v¼?éE¯]_x0007_?_x0010_Ü#-ÿ_x0001_·¿ôák¼öÆÆ?h/Ô_x0008_¯º?Shw:8_x000B_µ?VA¡ç-»?®b_x000C_°Ñ+½¿ûhøûTfj¿©þðË2¶Ã¿A6569Ì¿C­Ø_x0003__x001F_Ê?3n%ãbâÈ?H_x0005_¸£íÌ?r_x0002_$qx¿_x000F_Ddèïm¾?ð_x001C__x0008__x0002_qÌ?8G-Ïñ¤?wëå}ÝSÀ¿OWÚÁâðË¿üë/ëÑ¬¿CA_x000B_DGÌ?8»i¤ÍÞÀ¿_x0002__x0003_/­-RÉº?&amp;sX­9É½?_x0019_ÇÃÛÇ×À¿åJÙçi?+»_x0017__x001F_YßÆ¿âyÒ=DÃ¿þÏLë_x0014_À?7òØOtÅ¿ÒC÷Oñ­?¸Qb!Õ?6`Z¬|l¿Ta sÑ¿°ÇDV¦Á?èËÄ ª?_x001B_B'&amp;¥Ó¿_x000B__x001D_XÁ^¶¿èïXØIaÊ¿uÒwºÂµ¿ª@)(_x0003_Â?³&gt;_x0002_òyÌ¿_x001C_¶=AA_x0012_²¿uÎÔÃGûÈ?ÅÖ
W_x0005_Å?çD^"¾%R?Øº*!Ð_x0004_À¿{ÄõA³d¿a5_x0001_àsðÁ¿JÎôì§?2uk°_x0003_À¿ºïé_x001A__x000C_ÞÚ?_x0016_®ç´FÁ¿O/±±_x0002__x0004_È¯Ð?®¶èB±?#_x0012_æaÂ|²¿1}Án1¶Î?s~ögæ?7K ÄÕöÓ?¼_x0019__x001C_¸Ï¿zPiD_x0013_À¿õ_x0006__x0010_2]¼¿Qi_x0018_Ì_x0002_Wµ?M,`_x0001_:¿}ö:ºt¿_x0013_ÙT¦²÷È¿Pè_x001A_\ç§µ?^_x000C_í(I6Õ?y'_x0008_ãÄ£?fþh/_x0005_Ê?[_x001B_XoÂ?_x0005_bÇ{lÑ¸¿g_x0010__x0004_\p9¸?Ð_x0006_·?)Ùh_x0003_úÇ¿_x0003_úÖÔ?êæ×N¿ä! Çdô³¿_x0005_UK_x0014_û'Â¿yê¸_x0006_ìé¡?=ë¹ØÐ¿ûÓ½,_x0011_Å¿&amp;r_x001A_ÀÝ8Õ?6ñX_x000C_mü¿?ì¿§È;g¿_x0001__x0003_+_x0016_Ò2 9Ð¿%¤ Ôl_x0017_Ð¿¯HõãZ(Ð¿¶4´Ø)AÊ¿Æä!i¡_x0001_Ê¿à2Áú_x001B_Ô?¡?»ç}Ã¿!_x0013_*_x001C_}Ä?bjAÔúü?'w2Ç%÷Ñ¿Å¶Ø6S_±?_x001E__x000F_6zÐp¿¨z_x0006_dá/³¿ôÔd¾&gt;À¿uEÚÜm¬±?2ÝWÌ?[_ÄJÑ¿_x0003__x0017_A0oÑ?ÝÿI§H_x0002_Ò¿-µ4üµ?AB_x0011__x0010_¡¿vüs±Ö+È?¸_x0013__x0011_UÈ{«¿°_x0010__x0008_èmÅÌ¿_x000F_¢»ùiÓÀ¿3¯qn+Ú]?6ÛqòKÃ?ÐzX·XÒ¿¸1£,£?%å5ë²¿BÀ_x001E_ãçÃ?)pÛn_x0002__x0003_ËËÓ?UH:6¤²?'Æ%Ä¸?gb¯¦È@Ê¿*ä_x0018_*¬bÐ?^ÔXÅ¿9,}ÏæÎ¿öÖ&amp;¸_x001B_,Ò¿_x001B_ ÚA[É?æÜ_x0007_A_x001A_¿?Hþä_x0003_µËÇ¿Ìèô_x001A__x0002_¼?Åè_x0011_Ã¢«¿{zø_x001A_/_x000F_?_x001D_Î?_x0014_ñ_x0002_Ç?´}]Ò¿ÃT½&amp;_x000C_Â¬?ÿ£E_x0017_Æ?_x001D_lytÂ?Ï«_x0012_ÿÝÀ¿äGxîG·?_x001A_)Ä7Ü°¿ÇËEùZ¡Å¿Ðº-]_x0013_zÊ¿_x0001__x0017_ç8±{¿k­_x001D_;n¢?AjA_x0001_Ëo?~_x0015_@ÛÂÀ¿5=@vs*´¿FþUÕPék?ZÑáï¡¸¿hÊæÂB±¿_x0003__x0008_cZ3_x0001__x0003_¦?Ö1 L¹Ò?Íãä¹Å¿_x0007_h³«¿Ç?²µîÌº_x0002_ª?WR(Áñ¶?â¢fiZ?À?_x001B_Îu4±Á?SßeÜn·?G­ck³?"41Çê½Ë?§ëtæ_x001D_Ë?_x0001_j¬+ÂÀ¿³OVîyÝÄ?|8!Ï"¤?_x000E__x001D___x000F_®Ã¿zï]_x000F_Ó?.pùù¬?*qh÷À¿ì1o$&lt;w¿5_x0017_^F|SÊ¿_È0Ñm¿_x000E_Ò2_x0004_ÖÌ¿ß­ùë®¿BK_x0010_üèáÅ¿_x001C_~ÓU,êÆ?_x0017_`_x0006_ÑwÑ?¦J_x0010__x0011_Z×?Ì_x001E_ò_x000E_å¿ø_x0015_ à ? ,»ïj¯¿¿B¶_x0005_¥_x0001__x0002_i?_x0004_ÀS_x0007_¿sÀ?&gt;Í¶6±?öKMÇ£¿©P²A_x0018_Î¿¿w8¥ ¿/UêGµ?¦©R®]Ñ ¿ _x001A_d
²¼¿_x001B_¥ÉÓsd³?_x0019_¼?1#_x0004_Ã?_x0007_ ØÅ¿¤½,ð gÁ?Ú°_x0013_³BVÉ¿M)Ä_x001A_GØ?ÈYÍÂT¡¿tÙE}Ü±?ô6»qÁ¡?ÁDÔ?àu¿¹_^æ¹?_x0007_IgB*¶¿×Ã®ÄÏ¿¿o§ó[[?`÷iÀÄÄ?_x000B_°¸ÕÃ¿}± %¸Ô?º2ÙÄ±?]_x001C_®QÂ_x000E_²?Òèý=L ²¿Íe.hµ_x000C_È¿S[®ûa¯?åtV_x0010_³¿_x0001__x0002_U!_x0019_xEÉ¿_x0012_tü/×c»?-_x0006_ô¢uë¿!4~¨Ó_x0001_Û?'b_x0003_}_x001A_¼¿_x0006__x0002_siÀjÀ¿ï
lûÍ¿&amp;e_x0004_Îi½?Ñ_x0004_dZi0­?÷¨º_x000C_¿Û_x0010_3ÿÁå»?ãF-&lt;%§?¢cetÞ­¿_x0001_;e¡Ê¹¿EÍò_x001B_8K¼?#¤¾pÝw?@q]ËÙ?õì¶'°{¹¿"6]ÿ§¿îGÍD@HË¿:P_x0012_nÚ¥?*B_x0012_6ò_x001E_¦?ò×o+_x000C_f?ðZ _µ¾Ð¿ó_x000F_yöò¹Ë¿QÚÕ_x0005_*Ï?wÛÐ3_x0001_Cº¿·±¬D¤2«¿3e umb·?æ0@Ó¾­°?·_x0016_púQ_x0006_Ó?þ!ü _x0002__x0003_»ñn¿À0Ûw/qÊ¿Ò_x000B_Ø$Ý~Ç?ìp~Â1Ã?7Z_x0011_c¾?¶¯_x001E_q$µ?_x000B_lWkÝ4Ç?`y_x0013_¼*º¿_x001B_ã=k6¿Ç$â¹îüÌ?pð&lt;¢-_x0006_³¿Á_x0006_PÍ_x0001_¼¿zñ-ûÕ_x0010_Ç¿ä_x001B_p/_x0006_Ï¿Ùoáû_x0006__x0005_¥¿¤ÀÐäQ£?Á¼GG5À¿9Ooz½?æ1Ú#T¬?_u"íñ²¿¡¥¨#ýè?%`ãe\µ?_x001E_¢_x0001_ÍYÒ?_x000C__x0007_DÖ"É?ÑL_x0010_ÄÀµ¿RÁÞì\±?eÙ®ÜD¿_x0003_nýû_x001D_âÅ¿_x0014_t=_x0003__x000F_´?¾mpnvÚ?%sü_x001B_¬¿¸_x001A_ ¸M$£?_x0001__x0005_aûÐ¡0¿qà$2¢¿ÉÍä_x000F_VÀ¿5þã)´?WYì_x0008_Æ½Ù?­+_g¢qÂ¿W_îé)À?Åÿ_Ð¼Î?dIû_x001B_?úÊ?el}49Ì¿¬Ù ~Ð?'_x0010_Î_x000B_û¹º?Ç ×ûB_x001E_Ï?Ûd_x0001__x000C_I¶¿ñ_x001F_Ë:ê±¿a_x0007_Ï`_x0006_¿?´c{Å¿¥­c-SÛÎ¿¯[Á5tÍ?ï×uÎÐ¿ûy[«_x001D_vÐ?_x0001_vN¬ ¿¥_x0004__x0007__x0003_D¹¿_x0013_2;ßk&lt;¼?K¬ã&gt;_x000F_a·?µ²_x0002_'qªº?Þ¹o_x001B_¥? ì
?Tx5I:=Ð?Á_x001C_¡Ä¿7ßÔü¯¶º¿fÏ£_x0001__x0004_S_x0011_»¿_x0011__x0004_i_x0001_^?_x000F_×bGd»¯¿3Fæ,³¿_x000B_Uwf3&gt;ª?;_x001A__x001E_"°í±¿3gâßnb½?lË1v!Ï¿IºÓ)}Ê?DÍÕzÈßÃ¿0ÒsZ
Æ?õóËA_x0018_¯Æ?¢&lt;ó'ø¼¿Ùã_x0003_S_x0010__x0002_Ñ¿éK¶
ÀCÃ¿_x0004_jÚìk´?;_x001E_y2Zü®¿-ÊN IKË?_x001B_r_x0015__x001E__x001A_^Ë?]XÞ_x0017_|¿ÖÝ_x001F_´Ê_x0016_¿?ÜjZ^Ä?føÐ1NÊ±¿_x0016_j­vÆ¾¿Îe
OÛÀ?_x000C_M_x001A_5EU´?v L»¾¡¿èg_x001C__x0005_?QùØ_x001D_Ä?|Ç3IÂºÓ¿rº_x0003_Pe¹¿1/­ÙÓ?_x0001__x0004_4_x0015_6*°q®?_x001C_ìÁ_x0004_äÑ?Èa[_x0016_¶¢¿U$(nàº¿Y¸çàÃ¿yzÇ#L¢¿jfÉÈ»¿væ³WÎª?ù*NV±AÈ¿ñ7÷]À¿¾µÌ_x000B_åjÎ?C¨\JÅ¿è!Â-8
Æ?_x0007_Äkõ_x0012_AÑ¿_x000E_õ7ÌEtÅ?ÎÃaåu_x0003_Ð?3luá^S§¿å]¨-Æ?²bZ_x001E_ä²¿²åkÀsu¶¿;ÐñN_x001C_rÎ?ØºtÝCÌµ¿/C_x001B__x000B_ôå?£_x001E_¹_x0010__x0003_¸Â?ä_x0010_­zå`È¿+ñÃ²Ô?h%[_x001B_Â¿áÅ«:#Õ±? ;^Æ?¨ÑË.ß³¿0ÄüeMÇ?_x0002_AÕ]_x0001__x0003_ DÌ¿ÚÖ/ã­²?Ý®°
Ð?ÒÍ_x0003_ ãµ¿7_x001F_BúÚ¹¸¿,_x000B_'_x0015_öº?ÖÚX`Ä¿Ív_x001F_PãæÈ¿"SXoX+Ò?µïÆÁµ?h|Y®_x0016_'¤¿cjB&lt;FÕ?Z=×èä?¶_x001E_½_x0010_ï7Ï¿+ÈU»+ÚÉ¿_x0017_x_x0003_JmûÒ?_x001D_µ:_x001D__x0013_gÑ?f_x000F_ _÷Ó?5öÑ_x0012_^1Ø? É_x000E_Ñå¿8¬_x0019__x001A_5l¥?jkihß¿¢¨|Ï!¥?¡ÿÖ¯¤6?kvÙÝI¦Î¿8îÒ®öæ ¿`J®&amp;OÆ?%ëî
è_x0007_¤?áÃ_x001A_Ö4Ð?ó_x0003_/E¿5
{_x001F_ý¿ç_x0002_xÅ?_x001A_?_x0001__x0002_ÆbSE Ð?éÐzýïÄ?Ú_x0007_º·Î¬¿Ï_x0017_V¯_x000C_ ¨¿"Ñ-ÆwÎ¿_x001B_3Ab_x0011_Á¿mì°æ?1°rO¼öØ?T1ÍÈÅ?ND_x001E_`ðÓÈ¿ï_x000C_ Äx®?¯g¤u=%Î¿ÆEÇFä¾¿Kóëí_x0003__x0015_µ¿TÌÔË8°¿âã¥ÚÍ?C%Iå6£?©Î_x000E__x001A_Eë¾?ü`[èQB¼?°7H¼¿_x0014__ãmª&gt;Ä?%½BtÃ¿ÕPKú%¬¿ÁÍ»¸\$|¿_x001E_÷_x0003_!'®?èÚÝ¾Ö­¿ú?_Ä7O?sÿaª_x0008__x0012_¿cN&gt;È19¢?m¡ _x0019_mÑ?SÒ: _x000C_ðº¿ýiY_x0001__x0002_çÁ¿?_x0004_'yWÇ¿!_x000B_r8ÎJÓ¿_x0017_æ&lt;_x001F_pÃ?¦ÉEfÔÂ?Oûf½ô½Ð?_x001A_^_x0003_8_x0008_îÉ?ò_x0001__x0019_úø¿z¸E/G]?õ_x0007_Ððù?Â_x0015_aéÄï»¿&amp;N_x0008_:¾cÇ¿Þ:¸ä¬C±¿ÛO³ý;Z³?ixfùR­¿É«Ñ8_x0010_HÅ?Nû_x0017_§cÂ¿¸µ8_x001A__x0008_«Ç?_x0015_ú»_x0010_°¿¢(ý9¸Í¿¿óVä¸¿ïý_x0010_S¯£?'ùëKóÔµ¿!qd£#±¿ß~¢G·Q¹?};Î=°·?²_x001C_@¯ú´¿oo_x0004_´ä_x001F_À¿¼å_x000E_ÇÁ?ÛðªV(sª¿¯\õéö¿s©_x000C_lÕçÆ¿_x0003__x0004_Ý~´KÙÇ¿_x001E_)6»»?ÝÛ¹D²¿r_x0013_r 4&amp;®?©zDOÅ?Kýê?¾?_x0010__x0002_"_x0004_¿³Ä¿[é_x0010_Nª¿i´_x001E_ôEÐ¿¬ÛÆkËY³?6ÅÐ]&lt;?mÜ]AÀ¿z zþ½¿y_x0011__x001C__Ò_x0007_Å?ÁqJ)QÖ¥¿m_x0003_ÊvèeÎ?_x0007_¼E_x0007_¡Ó¿_x001C__x000C_$¼Ä¿MÕhh¬´¿Ï3Ãs:Á¿Ã!ªµ«YÏ¿ó&gt;
Ý@»´¿7ÿ;Ê_x0001_V³?
 q4º¬¿_x0011_³_x0007_[n¹¿_x001F_|ýx_x0010_Ñ¿¡¨_x001F_¬_x001D_É¿gºÁ_x000B_=_x0001_´?_x000B_DQv_x001C_Ú?sY¨%_x001A_ª?:] eº¿-ÕÑ¹_x0003__x0005_W{·?Ñ³'þ_x000B_·¿m_x0002_år3(¯?nL×_x001D_B¾¿]tòT®_±?01_x0019__x0014_E_x000B_µ?³¸À^V;Ô?ÈHêót§¿¬(q!U5µ¿¯_x000B_0µç_x0006_Á¿Äë1çLÃ?Q_x001A_éb,Æ?Öû»*ÎÉ¿xºÁ¬_x001A_£¿^ñ£¤_x0016_Ë¿õ;¢Gú[¾¿ñÚ7¼&gt;Ø¬?çàèÑ_x0011_&gt;Ð¿I)%Fd4Ã¿ì¹ÉywÓ¿_x0010_ØY{_x0005_ÿ±?4_x000F__x0017_ûsÜ?Ïã7¦È6?p_x0004_Éþ_x0001_Ð¿Èo^#¿ÀË¿È¦þH8KÂ?E_x0018_È_x001D_ÐúÂ?_x0003_?t_x0007_µÒ?Óô+_x0011_TÈ?á']_x001D__x0004_Æ¶?}ù±Q{ð±¿a%Jå³Ï¿_x0001__x0002_ÿÑ5_x0002_AÄ¿êJH&gt;½?Ü*Æ6"ÚÐ¿ä&lt;Có(¤§¿´Å§&amp;³?_x0001_¨¬ Û3À?#|;A\_x0014_m?EÎ¥¿É_x001C_Ê¿F~| `§?µVc¬ÑZ¶?Éc³¾îªÂ¿®{_x0002__x0015_BÍ?ÑÑü_x001E_ÊiÆ¿_x0014_ØÇ-Â?_x0015_roì_x0018_Õ?qy©dDß½¿ýÆµÚ_x0017_¿å¨_x001B_òÍ¿ÒÔ@_x0016_Ù?0ÝvÅ?Ð££ñ¯À?_x0004_f;Ò_x0007_¶¿áþ_x0002_=8?½Ñ¡ÎSÀ¿/|z_x0019_Û(£?_x0017_gñÀ¿_x001D__x0019_¢4¿_{=_x0004_Û¿&amp;tE²S¿³_x001F_äå¿×6_x000F_´_x001A_¥½?s_x0001__x0003__x0008_Î½?É¼»cHÉ¶?."t Þ©Ç?öaÁÍÅÃ?0pOI×Á¿°_x0003__x001A_`[Ñ?ÚÙvaÌ&amp;Å¿4Óó¨Æ»¿´@Z]Û¿_x0004_©S¦Ó&gt;Ä¿S5&amp;04¾?^Bi±Ë¿¾PÔMYÄ¿ïH,}Ê°£?lþ§`ÏI¿r¼sÎÚ¦¿¥}h7¿_x000E_ïµÄh°?_x0005_èJ%Q±¿Ñ±¬·Ê×?_x0018_óÐJ_x001B_È¿vìÔÚÒ?×Ð'qúqÆ¿WS6ð¾¡?ðcD½Y¨¿Z@ hA¿eSðQq_x0011_È?úÀÔ
ôµ?\¯_x0018_PÄ?5'Câ_x000B_?×àº£%³Ç¿;ÎuÆe_x0002_ ¿_x0001__x0002_X}!ñ_x000E__x0012_Æ?_x0003_zg_x001F_9y«?ëb_x0005_û.«?£ ~è^¿/üÌ&gt;f­¿7m:y_x0013_­¿Z_ÏÉÅµ?§£NÞ0ä?))óh(èÅ¿÷0«$Ì?xtGj_x0011_¯¿ ñÈ_x001D_µ?_x0002_ð@^_x0019_íz¿VdOÃæ%°¿[tg_x001D_¸¿ÎØË_x0007_¿É¿_x001D__x0013_Ë¸G³?cÇk×d?óZ_x0008__x0008_{fÐ?pg_x0019_hÀ?S_x001D_aÈóì ?Q_x0001_a§)ÚÁ¿_x0004_I&gt;Øø²?í_x000B_6O´À¿-°_x0013__x001E_ÁÀ¿æ´_x000E__x0019_³_x0005_Å?ÓÁË~=_x0005_Ë¿úe0tÂ¿FÍÞäc¹?_x001C_
ÖHá·?3¨óè¡?|L?_x000E__x0010_bÅ?H_x0014_+Û²¿n_x000C_ÉXE8Ñ?ì_x0004_Æ? ï^¿Â¿¿_x0018_6lm^ýÅ¿_x0014__x0019_ s»§¿_x0010_) ÖG·?óÉdÇ½2Ì?¯TÚMîµ¿¯o(«8_x001B_È¿á_x0003_Ã1~_x0006_º¿´|eO9RÂ?ÍDè_Ë?h¤¾ZÌ¿p_x0010_Õ5÷tÏ?®_x0001_h_x000C_È¿KA_x0001_»º§¿88ï)Êq¿II V÷îÅ¿1L&lt;°ôÉ?Û_x0005_÷#_x0015_åÓ?¸á_x000F_° _x0007_º¿¹æ{ ºÜ±¿úñ,íÞ±¿_x0002_
y_x0007_µ]º?TDA²Þ¿|&amp;_x0018_ìV§?M©_x001B_5Ñ?²þ_x000B_¬ r½?½Å+_x0008_4ØÎ¿*½Ø_x001B_¼BÇ¿_x0003__x0006__x001F_Dý_x0006_X8¥?ÁÌ6¾ôÃÑ?Â\VpË¼¿gvA®a×Ç¿_x001E_ÊäµÂ¿C4_x000C_[_x0001_ÎÁ? ý!\ÓÐ?èV
Æ¿ú*úzé+Ó?¦É#S_x0004_¢R?¥J_x0019_]Ä½Á¿·VÈò)ì³?ç_x0001_À_x0002_3FÆ¿ _x0003_åiàà²¿±_x0012_7#r3½¿VkJqâXÓ¿|×îý®éÉ?_x0015__x001F__x0017_ëÑ?8Â$_x001E__x0003_ËÇ¿g_x0018_I&amp;·¿_x001F__x001D_Õk³¿cø_x0011_³­?ª_x001D__x0019_õ6_x0019_¢¿¥_x000C_`Å ¿_x0013_Ý¸G§ÕÕ?ûÔLô¸Ô?Ònç_x0005_ÌÄ?dàÔ;WÇ?8#Cu$²¿_x0005_ây*_x0015_uº?\=é-É±¿î,¼_x0015__x0001__x0003_¬®£?!ìÔY%×Ã?tyy_x0003_ÖÊ?Õ9zçIP¬¿+:­)ªMÇ?îóWõÀ¿q_x0001_Héueµ?Ð.êv±_x0010_Ã?|NeC[¹¿ò{ã\=Ì?ÀyÖUB¿¯XÐ_x0013_zÁ¿°ÎÊSÿÅ?¸_x0006_ê^hÎ?Cð?1Y¿±_x0013_ý&lt;xº?Ê_x0014_õK\Ì¿H}?a_x001A_ÀÀ?_x0017_È)(·_x0008_Ò¿e_x000F_ _x0012__x000E_kÌ?ÛdRqÖl?eWcS÷ÑÊ?_x0004_Y¨Ér½?GÀ_x0004_&lt;_x0011_±?¿i¿_x000B_Å¿ÓmÞK|Ñ?ÁËEx_x0002_hÒ¿()²ÚÛ?LV_x0014_L ?ã¡;XW¿µ?:vóËác­?ìqà÷»¾?_x0001__x0002_bó®¦±¿$*CAùM»?ßRé]¤¹?'ÔD´|ÀØ?æ_x001F__x0016_ÀÍ¥¾?Ì±ÖØÐÍ¿2­_x0019_±UûÒ¿1lÛÅÁ¿'ØF#}øµ?Eê²É­aÎ¿hRÛ ^à´¿0÷_x0015_ãÇ-¢¿¸ÀülÈ½Ä¿&amp;/ñ}ùÑ?*+ _x0010__x0007_É? %_x0016_)}¡?Lò`J¿}@þÎ0_x0004_ª?ô¤ÌÏÎ?4¸WAGÓ?á5_x0015_*.À?×ÁD_x0004__x000B_´?_x000C_áS¾¿_x000C__x0006_U¢íbÑ?Ê«ëø_x0006_üÒ¿(-æ±z¥Ë?N6+Re¹¿¬&gt;HË?dWè_x0013_­U¿´ &gt;ô_x001F_K­¿Q­ËdCÀÏ¿EF¢7_x0002__x0007_&amp;$}¿3k|_x0004_ª_x0007_­?7_x001A_E=Î±?ýoCÇ»Ò¿»kT_x001C_É±¿e_x000E_nsBÅ¿)_x000C_¿ôï Ê¿úË0K&gt;_x0013_¦¿&gt;iJ¼»¶¿_x0006__x0005_&amp;)Ä?6Õâ_x0003_`_x0011_Ò?öe_x0012_»sùØ?GA_x000B_y??ð}æp¦~Ô?Væ6ÍÉ?_x000F_³½ÖRÐ?Õæ_x0007_ÌºÜº?Ù F\cÀ?§ç]_è[Ó¿Å¦6¶¿258ýtÈÎ¿NõÒ¿åç¥?_x001A_ùj¢Ö?VÄ_x0005_|Adn?(ç,ûLÍ?føøã"µ?WbbÞ_x0001_¿_x0008_n_x0011_§º%Ë¿ÃÅQö_x0005_¿´4ÃÚS²Ø?R:X^ê±?_x0018_¿¶º,Î¿_x0001__x0005_º*!_x001F_`Î?×_x000C_ì°Æ_x0001_²¿¬¶(ÙÍ¿CB¬csÁ?ó¯1ilô¬?_x0016__x0012__x0012_]&gt;JÎ¿9ýVÇCTº¿|J6
]?AHÞe_x0004_£É¿-i#»E%ª¿'ý4¸_x0013_?|_x001E_s_x0019_çÏÀ¿@¡Ö©=ç«¿__x001D_«=?¤¿0IF_x0007_àÄ?â§ð¤?Ã|
È_x0003_¯¿¹æ?2©?Ïªë§ÔÅ¿ÑK3_x0016__x0019_Î?UlÊÿ!â¼?fª_x000C_*{7Ë¿¸_x0005_u­/À§?¤b+h¿;°?_x001C_Ò_x0002_WÅj«¿´5T©éäÅ¿{_x000C_vÐo¦?w,uá`«¿»oÜT_x0013_Ê?È1
'Á?ØcC:R_x001B_Ê¿Å_x001A_%µ_x0001__x000C_6Ö?¿_x001B_àßø|Ë?Ùó¯çY_x0014_È?1_x000F_R_x0001_%¯Â¿éjÍñ)¿ø''_x000B_(ÑÏ?2·_x0013_£ÔÃ¿ÅÁ/Ô¿_«ãHÄ?è_x0013__x0002__x0008__x000C__x0016_Î?á¸_x0011__x0006_LdÌ?-©`ËïØ¯¿P_x0012_[õ§vÂ¿_x0015_.:VèöÈ¿wv_x0003_ÝÏóÉ¿í_x0007_½NÖP¼¿ÛÊ3h_x001E_ÛÎ?íå*¨Æ¿=þëpÓ?þ¤]É_x0005__x001A_Å?cdÀ~9»¿i¬¦=5h?6ùZ=ÙÄ¬¿úý-@áÄ¿Ú³å¬¥¦«¿Sï0_x0015__x0016_«¿Ü=h^)¬¸?_Úä_x0017_'Ç?`DB_x0014_Æâs¿ýL_x0015_¿ç ?_x0004__x0014_öZ½¿¥gª Õ0?_x0002__x0004_&gt;¨ãq¹?I©¼+ÏÂ?ùa÷@E¶?O_x0018_Ê9B?¦Ø_x0006_³¿Ù-{yÉ»¿&amp;+k¿¬¿ò°_x0001_ýl~¿§õß¬_x001D_@¿Èb¼_x001B_éÆ? B¨_x0005_T~Å?ç óÏÙRÍ?UöX
ÚÔ¿¿Ö­_x001E_þ(Ä¿Þ»FÀFúÆ¿FÍt«1¹Ã?sß
îF_x0007_È¿¿ zö¡Ø?æÌå¶¦C«?«_x0010_Tèq?._x001E_ _x0011_;»¿¥WTÞr^¹¿S_x000F_ Zî¿µ¦Îð¾Å?_x000E_BdG³¨?_x0003_&amp;HZº/ ¿ªV_x001D_¨±gÂ¿_~\õæÁ?õË[F¹_x001F_µ¿G_x0016_ÝDuÑ?JÒR±+ªÎ¿*mT_x0001__x0002_zÓ¿³ía7ì[@?uýÕªÒ¯¿õ_x001A_RÐÇ¿_x0010__x0003_.s·Á?_x0002_,ÙÈÜÑ½?ø«°¿¥?_x0001_ïzDf_x0001_Ë¿å_x0010_áÿ¡Ô¿¶_x0005_^bÚ½Â¿S½f½åÐ¿Hè~ùë? _x000B_iõÿ¥Â¿iÜÊ|Ó·¿Å*â{wÂ¿|Øá_x000E_ê¸?£ÊOf¾_x0018__?þ&gt;{ó_x0004_Ô¿Ðm/:?Ò±Çï °?ä_x0008_ôëÐ½¿Y±.qp ¶¿°^y_x0014_¿9l _x0001_öÑ¿7É²¿_x0002_¼¿ÎüÃë¯¼¿1OÿÍ¡?½YÎÜå¿Yô0\Ã?ÖªªA$Ø¿®y_x001E_mòä¢¿µ_x0012_§ÁKÌÐ?_x0002__x0008_|pYV°¿ÚAX_x0017_Í¿¬ëo_x0014_1}Ç¿_x001D_^ S´?£=ÁËèÔ?y_x0015_?_x0006_»Å?¹0çû¤ù®?u 9%Ê©¿_x0013_u'ñÅ?­ùÖÓ_x0004_ö¹?7Soz_x0012_Ñ?ñÅ¿&amp;o¼?G¤vòex¹¿©}Û?ÔWû~'; ?é|Vt¨¿_x0007_~
`Æ¿*_³±ÕÕ?ÙíØ¦¤_x0005_Ô¿w_x001D_%nÉÃ¿/Zµ@½¿WÂ: RÍ?z(_x0001_¢¿_x0003_¥T&lt;x4Ï?^Â[©Q¢¿æ7T,hÚ?¾Ý_x0018__x0007_ð@Ã¿µ_x001D_[_x000B_PÀ°¿)_x000C_ác6_x0019_§¿°¯ÜSÔ©?8àgÌÄ¿¼òñ_x0007_ EÊ°¿FÙÊ_x0005_pÔ?ä¼iVðÄ?j³«_x001B_ìÒ?X_x0003_#m_x0002_TÕ?Ö_x0017_='Á¿U®æSÂ_x0006_d?Ú_x0019_.
_x0012_È?F¨µ*_R¿A_x0007_ªb§È¿çiàÆ¿kÜÿ&amp;.7ª¿!_x0013_4ºÆ¿'Å½_x001B_Ò+¼?ºÃÇÖ¸DÅ¿tþ_x0004_õß©º¿Í`;1;¿²¦äKªåÕ?c6{¶_x0012_þº?Sé_x0017_÷L½?¢_x0008_(&gt;ÿ¸¿=¥ MlÃ¿ÑCI¿&lt;[_x0007_2àk:¿d7dä_x0001_ÑÇ¿&lt;¥NÆ»Î?_x0008_ë)RÕ?QØ_x0018_Å6_x0004_¦?¢)ý¦± ?¦_x000F_öc4oª?ÙëÏá_x001F_¿j³Æù Ì?_x0001__x0002__x0011_²þ*kÁ©?~½­IñÑ¿_x0017_î9Å7Ú½¿=Üywúb©¿7¨Ç_x0004_©e¯?_x0001__x0004_$_x0018_´¿_x0016__x0011_3ÂËÀ?±Ób}_x001A_¿¿H_'º×W¢?u®eKiª?ÑÓEXI^Ä?ÐúfwTÊÊ?_x001A_ PÛÌÔ?Yi³_x0005_¼±?ñ¦_x001F_b,À¿ûvý\q?_x000C__x0014_O¦¶ ª¿»[Eù·ð»¿nW´5CÒ?[*¥_x0017_Ã²¿cÊ|îñ¿J_x0004_qßÍ?ÚVÓ=}Æ?bÖìWÓ?éëFpC_x001D_Æ¿Jâ7/W¿¿.ëùò´¿_x001A_gyg1 Â¿Q}¿_x000C_³l¾¿)}ßk&gt;±?bùºñF¥Å?vy_x0002__x0008_(o°?_º¾Z_x001F_PÑ?mÅ³'?MUZÔÃ_x0008_Ô¿C{¥½Ð¹?'D%äÖÄ¿íRb¶¿D4&gt;Ï×?_x0008_ÂjK_x000F_R¦¿u!îÖå¿5¦|ï£¢¿¾RÑ:s¨?_x0008_%é*Ô_x0007_Å?\I¿4¬»?_x0004_¶¡?Ð?¬_x0006_ÛBÔ?}¢ÿê@°¹?ôW,ýï ?_x0005__x0019_ë·a_x001A_­¿¡_x001C_boòË¿=ý_x0001_·ÏÐ?Å &lt;_x000E_þÆ¿¯_x0003_¯ô Ä?g_x0013_Z"ëµ?äwÚ_x0011__x001A_É¿×*«Ò¿N!Ï·¿ÛÓ÷MÖ'¬¿*Ð_¡G¹?qÉ;_x000B_&amp;îÂ¿ñÉùÛ_x0010_Æ?"Þ_x000E_KÔ&gt;·?_x0001__x0003_»È"ò%hÃ¿ÈôóÝ_x0004_Ò?_x0011_ë÷­¯¼¿6ðÝ#_x0019_$Å?*_x001B_S_x0007_¯gË¿^å¢FéS®¿½Mì#d_«?iÚÍ©{R½¿õÐ}¾0rË¿s¥µ_x0007_j_x0007_Á¿_x0007_Ù_x0001__x000C_°?4åå±W½¿çwâDµÀ¿K_x0017_åaÝÚ¿O½&amp;Ú_x001F_Â¿_x0006__x0019_Üü
EË?Ò_x0002_Lî½¹¿øbø&gt;0?Æ8 hO#Ó?_x0008_#Z Å2Ç?hº®z¿¿'³©Hþ¦?ò¬Þ¶¢?ø¹ç¿²¿Æ¾Rqq.Ë?GT_x000B_£ÿÆÈ?_6_x0016_Ïd_x0001_¨?1Ä·#ú¼?ïÎE`¹¿:K½¶Õ?PPKìä¹f?îe_x0002__x0003__x0012__x0013_´?R¿_x0006__x0004_X¿?LlÞuâ«¿¥Åp¡¦°¿_x0006_®êWw%Ë?&gt;G_x0017_ÍÀ?}NurÌK??_x0017_YN¾¿Cóµ+®Ô©?ÆÓ¼N8_x0011_·¿¡NÀu_x0006_C·¿]L¸ïå?_x001B_HØËYµ?(Ôvb±¿cB=[o?Np(X.«?PäG¿¢©¿Bg!_x001A__x0014_Ñ¿]_x0013_5P×è«¿çÓ©«²¿yÑ±Ãn½?Ò_x000C_A0¯Ö¬?£$ª7Ïü²¿÷Ê÷1Ó£?Z!jð'_x0006_¿ªÌò½Å¿lº²±B»?ícb'²¿C¹{D_x001D_?þ_x0001_Ü_x001C__x0005_Õ?Î_x0019_=_x0003_à_x0011_h?ª§ó®D¿_x0001__x0003_U8®_x0014_ÃÏ?ì¯_x0008_xÎ¿¨?_x0006__x000E__x0007_i_x0002_3r?ÃÿÓºÛÁµ?&gt;S³e¡¿N1_x000C_VÄª?_x0008_+.ÿ_x0013_ßÂ?`ïPøÛßÂ?´*ík­Ç½¿³&amp;¤¸`µ¿Tg_x001E_ý_x0002_/?7_x001D_ÃÂhÉ¿R@]Ñ¿íÁ¨TKô½¿¯_x001B_-éx¿c_x0002_ð_x0003_Fî±?ûeä?TXÒ¿e &amp;¾±è?WúïªbÁÖ?Ò_x001B_ìLÔ_x0017_¸¿²_x0011_í';Ì?ÉWeá»³¿ò_x0006_C_x0017_x¸¤?ÝßÄ=Ø®Ë?Â_x001B__ö.¿uWÎ_x0011_··Ã¿ëf&gt;_x0002_PÅ¼¿P@÷*Ä?·|&lt;_x0012_Ú¶¿hÎÈ3_x0011_v?ß2.ÇÑ_x0010_Ç?UÈÍ¢_x0004__x0005_X1É¿ B¾ü£Å¿[¶u_x000C_îC¾?°_x0001_ó7_x0015_¢?_x0018_áí Ìõ¼¿_x0004_w}_x000B_ ¡?9%_x001B_¯À¿gvS_x000F__x001E_Ê?D6;W6¦?jÏ³×?B¼?Vo® _x0004_Æ¼?%ÍJÞqòÌ?ÛÒotÐ?rëínÙÎ¿^B¢»º¿Ð»éµ,ì?UJ¸¸N_x0003_£¿ËÖ_x0014__x0004_ÿ_x001D_»?gÙ_x0004_e?u 21ö÷É¿.´._x0018_G
ø&gt;cªsùyØÀ¿Â×_ç?o¿Bù:Ó?_x0001__x0013__x0006__x0002__x000B_ºË?_x0008__x001E_-_x0005_R$¨?X\¹òÇÐ¿o_x000C_»W_x000E_¶¼?ñ07 _x0003_Ä¿Óù$ÍÁËÅ?~%^ T°¿rtæ_x000B_ÁÆ?_x0001__x0003__x0018_(_x000B_Æ_x0008_«¿o_x0004_A_x0006_ùÖ?_x000B_÷é´·½¿x_x000E_ÁBÔc¿0FJnZ_x001C_Ì¿_x0015_ÛA|¨Ï?_x001D_ð°X_x000E_ÕÄ?Àåßü\Ó¿*µÖR¾eÑ¿ÏÛ_x0004_ì×Ð?îHö8µ¿_x0005__x0012_~ëõr±¿K29â,Ð?@=º§È¿ß èà_x0014_çÉ¿êfâE¯¿}b^R§!É?|Q±º?ÓæAüw?­RDM¯f³?j­Ä±Bz?_x001E__x001B_lÞÁµ¿MÀ7´ó®?oæ¶_x0002_«¿Úz"=­ªÓ?ÌgIò4À?Em§Ó4ëÓ?÷ÑSØ±?Üø._x0019_±Ñ¿²9¨ÈÀ¿Hg`È{A³?p®!V_x0001__x0002__x0018_¿fi+¼¿ãT¿@_x0012_U¹æÎ?_x001E_ýd#)¸?d"Úª×Ó?f7a `_x001D_­¿:j¦_x000C_¾¥¿û©bF¾Î?Xêî_x0018_q©¤¿ªUaQº?^b«õä&amp;Ñ?_x0002_H5CÖÀ¼?òn¬åÖ±?dV_x0018_yè
¹¿w·Yn¡Æ¾?IéV_x0018_"¿Àsl
±e«¿DEDÍò¨Ï¿¬_x001E_@í¾ª¿½DY0úÂ?¨&amp;
T8º?aHÄäÃ?è&gt;YÈ'#º?Øìôk_x0003_Æ¿Ì!ÉÃ&gt;Ò?|{K&gt;þ´?Nê¨Ûº?LòÁ&gt;Û£¿A÷°ò@Ð?G,_Gc¿?¢Iÿ:Á?2VLTí¦¿_x0001__x0003_î½PG1Â?N!¯ý}¶¿ãm[õá·Ð¿Ãk£ò´?_Ë÷C¤Ï?½ª\õòøÑ?¹Z£n_x0015_¿Ñ_x0016_&lt;º&amp;&amp;§?F?mZ@ú¦¿§ÁgÓ¿_x0010_æXZ ?_x0016_ a9?¾¿ý_x0017_ßÑ¥y¿¿ÿ/ÆÑ_x0016_ì¿¿ù!n¨²_x000C_¼?%qr¹Æ?_x0011_ù¿è©?ÎEY±¿¥¹GCÎ7¿?iIÙ_x001C_ÐÕ?_x0008_TÔÇÌOÄ¿×Üßòwj?pÂ_x0018_i_x0013_Â¿¾3ekÓ_x0010_Ç¿à'IÓmÈ?X_x001F__x0015_Þ%iT?²¦_x0002_æ~?®_x0015_ÜÐ};Ï?X_x000C_X_x0012_Ã¿Ú_x001E_ñEE¹?_x0007_0k_x001F_÷É¿Ûæ)j_x0001__x0003_ÀÀª¿ì½ya§½¿_x000C_Ë×ð0Ó¿!ã_x000C_ó_x0002_À?«¦Áâk}Ñ?{ÁPGªÒ¿VìgÚàÑ¿×ëR_x0012_l¦¿ñrK&lt;_x0015_jÀ?Fò?9Q_x0018_Ï¿Ä(´J£Ò¿mú_x0015_CÌ¿¨=Z_x0010_·Ä¿Ç ØË«_x0012_Ë¿_x000C_ª2òÅ%?I2in_x0013_ãÆ¿H°áì_x0006_?_x0011__x001C__x0013_²×_x0013_¿oã«({Æ?h}q}±¿ÑÏËÄ?B&lt;&lt;ÊÄ_x0005_Ç¿Tc±KËéÂ?_x001B_Ð_x0005_}^ª¿þÊ«ß­áÈ¿bJm"_x001D_,Á¿¤æÂhÀt¹¿=JzáÖ?ETð_x000B_FØ?Õ./ß?áÐ?é4/!¹_x001C_?àIæ&amp;1±¿_x0001__x000F_^Íð
§è?._x000B__x0008_k»ø±?ñü_x000B_0À(?Hk&gt;sa_x001A_¦? HE ðÆ¦? öo¥Õx¸¿â_x0016_^©·¿ä×æ_x0013_{?I©n_x000B_m¬¿Á)_x000C_æô¤?f5K/-^¾¿3`àú!©²?'4ÊÉ@Bs¿;;?Ãófª¿_x0015_Ë¤ÐY¶?_ÁR¶¦I?_x000E_º ×ø§?`¨Êþ¯³¿8¬'_x0007__x0005_ù¿¡©¬_x0017_ª?zQ¦3_x0003_´¿Á¾_x000F_ ¿_x0006__x0015__x0016_û_x001F_:q¿_x0010__x0002__x0010_&gt;½¦¿5f_x0005_5NL­¿)ª[_x0013__x0002_§¿XÓT¢_x0007_®?þ§Ã)­?GR=È°_x0004_?_x0014_Ì_x0017_b¾¿S£éå_x001D_©¿åã_x0011__x0002__x0005_î©¤?fvþ¥Q¸?ûø)A£»¿¿P,s
õ¶¸¿ù[íýr_x0013_£?þä_x0005_ökMª¿bJú_x0002__x001B_°¿_x0003_q_x001B__x000B__x0018_Û·¿«Øyv¨¢¿_x0006_SÚ_x0006_´?Åº#º­³?_x001E_V·î{ë?_x000F__x0015_s=¿#ûÐ£6¥¿Ü~Áøº¨¿TN %bÙ¿d_x001E_3 I§¿À_x0010_wl§!¥?p_x0005_!*ø ¿Ê0Û&amp;ËS©¿$ÉJqèñy¿sÁ_x000E_nf¥?í_x001A_¦c_x0004_?Þ_x001A__x0001_±\ôµ?h_x0014_¿[Ò#¨?J_x0014_æe^¤?"q._x001F_D'¤¿ta`øà?H¥¬*_x0002_,°¿ëËALmU¨? h:ã_x0019_Ã¥?fOÊÈðÔ³?_x0002__x0003_ï.·4±?FörP_x0018_¿Sø¡sQ®¿(Õ´R¦?0à4»Ù9¬?
_x000F_,Ò+¢?_x0004_É_x0004_á:¿qCó'
_x0017_¶?AËLq?«Êb¡?3&lt;bè®¿£Ùù(gM?Ù9ãêï¸?W±ÃÍS¢?Otãn í?`áÝöÖ&gt;®?Lô26¿t_x0001_p_eç?yré/&gt;§¿ÈÁ¼dîI¿_x0016_ñ'7H´²¿¼_x0011_ôµm¿MÓ\Ù¡?Oé_x001B_py¦¿cU}#Þ¾²¿M³_x0006_8&lt;G¿2ðWÇL}¦¿½Ás$!?]oÚC:,¿´Ûï7UÙ°¿§_x0012_GS_x000E_º¿_x0017_Û¢%_x0001__x0003_å°¿Òx}Ø;´¿ï­_x0011__x001B_Ðª?@SC!I®?vîÚ²¿BpèÝ_x000C_¬?¼_x000E_&lt;¤{9À¿¼óé!¼&lt;±?e;XÑHa¿X`¬_x0010_é?Ý8_x001B_]8°?pÔ_x001E_»_x0013_¦¿¿5púQ=.¿"Å|³_x0008_¿7_x0004_\_x0017_k¶?FÙçù¡?bîlµÛý¿+ëc|þ¿_x0007_jòðÖ?_x0016_æöCd?~c?L{®?Ç»mïã;²¿É(ÈË_x0002_X?ÇN$Þó¦?ûò¶àg¸?nÉä{×«?#×óÐT3¥??#QÕ_x0018__x0016_¿Únë]?_^x_x0019_p¤¿éWâöC©¿¨¦/·½¿_x0001__x0003_Ø­ò_x000E__x000E_Á¿¢qO|
?TRÔz~Ü¿Bu_x0018_¬¿H_x000B_ço³_x0019_¥¿£³¥Kù´?Ðµ³_x0010_Ör¿p×_x000B_\5­?or ü5¡¿¼ol3,¾¿!ú¬¯¿Wi5_x000E__x0013_]±¿6r'h·¿àÏP_x0018_çê¥¿;ºtÈ=ã­?TÈ&gt;U$©¿_x0019_Ó*_x001C_:³¿&lt;ÿ_x0002_ÜnG±¿KÖEx§h¢¿±0EV1?ç_x000E_UiíE¬¿E_x0010_¹h¿_x0011_´Í&amp;g¯µ¿_x0004_~ÛU]/¥?õñræ;Þ¢¿E¶{ö_x0006_°¿&lt;É
É7º§?0}Á§?ï,4¨?îÎùAðj¿­Lú¬j`¬?_x001E_Kè¡_x0004__x0005__¦?asÉyÒû¬¿_x0001__x0006_.X¿´¿ÿ_x0016_%=p?DÄ_T_x0011_[?&gt;^{èî1?nÙ1¦?_x0006_7võ_x001D_¤¿&amp;!ú#j©?3l8ü_x0003_ë¢?_x0006_v:¯c_x0007_M?_x0011_8p¼y?"r_x0014_³O+¿H¦èô?_x001A_ò×¬&lt;0¹?_x0002_[_x0002__x001F_\Ê§?{íü"g8¶?Câ_x0010__x0014_µ?_x000B_PÈ~ª¿rÃò#_x0012_?_x0016_Ðþ_x000C_Õ°¿Ë(ÙÇMr¿»s±[ÊYr?q{f_x0003_
Fx?ÞtÖ¢³³¿Ýìªdú?_x000B_î* ~Ü¿_x0016_ãÔÄòø?d8`x_x0003_´¿úw_x000F_m¨?_x0008__x0016_U¿ë¶¿_x0016_$:¿_x0002__x0007_J½à¡?¥(Ã°R£?u9X¢ ?6¦_x0013_6ÿ«¿1º·Þ!¤¿{]MLØ®¿Fm·µâ´?¢_x0014_ê^_x0013_¨¿]?.À¦¿näðn¿Â'ô_x0012__x0005_p¿_x0001_Í_x000E_M-³?$º2lã³? óÇj¹¯¤?xýVôp?¼o:í_x0004_À§¿2__x0001__x000F_O3 ¿Bà4 E_x0005_³¿clüØÕ¾®¿U~¯ð2?noX+é¿§&lt;¯bF_x0019_¿Ê?9ß_x0003_¨v?í
e\¿«ÚO¾Ò/°¿Í¢þÈ?m_x001C_`óA¿c_x0012_$¨Ð_x001A_£?©_x0012__x0006_Ñ»¿)9Ç¾Ü±¿ó6×£?ÂïÎ_x0003__x0004__x0002_O ?A|ê_x000C_A¶¿¥pPBb?3Go@Ì«?º_x0019_qâø©¿L2zp_x000E_²?ap7`_x0006_æ´¿Ø_x0010_/fÇw?cÑ êÌüj¿§)¼.Vz¿J6aÐ¯7©?¼/Cé¸¿ñ¿ô_x000B_t?â­Yj;;h?&amp;¾Q_x0014_¹?Ì¿_x001A_X_x0019_à¡¿/X¿y½¹?]µRú_x0011_Ã¿+_x0003_â~¸¿_x0011_Ë_x0001__x0005_æ_x0011_¿Ì\/a_x001C_¾°?T]FOòÎÂ¿_x0019_p£&gt;iC¢¿¾#jêxg¬¿ïë|A_x0006_Rµ?h
_x001E_0 ¿ÏYkj?ªKE_x001E__x0006_È¯¿ä£Þ_x001E_0d¿s&lt;è_x0018__x001B_¢¿?GMBÇI?Ù/_x001A__Êø®¿_x0001__x0008_HohÏ;g¿`_x0006_«_x001A_9?V1þñ_x0006__x0016_¬¿Lêò_x000B_¥&lt;¿l/·%û£¿_x0005_Ë_x0004_Ìì°¿-¦ÅuÅÜ©¿_x0013_7T;gw?_x0011_._x0015_ÑT_x0016_±?_x0014__x0001_òM¤¿§±ÐT¨¼¿[ö±(ÍÒ³¿46_x0013_à®0t?¦¤ÜÿÕû±¿0_x0014_±8:_x0002_¬¿ôÆ_x0018_£õ¿¬ç_x001F_³ÑT´¿ÆE¯&lt;?vP5e ©?_x0003_i"ÁL?`N(eðµÀ¿fZ0$X?d°_x0016_ßT¿Ì_x0001_7¶Þn¦¿q_x0002_³U¼Þ«?$åi²Õ_x0003_«?_x0007_P|ZF{¿Rb__x0013__x0014_b¿ÊÜµ¦"ªY¿Ê*\¢v¦?ì!}¹Ãð£¿1_x001A_Ü_x0001__x0003_ô?]\h£7²¥?zé¿ÑÚ¿¨ÂèÄùß?¡&gt;ñÎúÛ¬¿æ_x0004__x0008_b¿_x0002__x0011_¿_x0002_Å?_x0007_Wákµ¦¿Ö^ðÏ²¿\_x0002_2RÝ®?Dú|x'±¿Êö_x0007_@³m^?_x001E__x001F_Ü$¿?g
©Tµ?_x0013_'_x001F_U_x000E_d?ÎãP_x001D__x000B_Ô­¿+ª_x000E__x001D_*_x0007_?:¹)Á&lt;D»¿?R÷ Ê$®?¦{_x0011_Ï0°µ¿YÔY?xèÒrEè²?l[F'2¿)ÛÚ½~?¯J²iw¿ÕóZ×(­¿_x0006_L4)yø¤¿¾t-_x0010_¤?MÆèàh©¯?ZÈ÷~r¯¿_x001D_EÕ^ò+¡¿ñêóïþ¿_x0001__x0005_)#*_x0014_¥à¿åþ©Û¯U?ßÇ¡i_x0006_²?¿ÁS_x0010_Ù­¿8&amp;lrÅ¿B­YNT¶?ÑYï;øÑ°?Ë
·²q·?_x0003_^ Æ½?KW SÒ¿_x0004_Ô«`/»¿Zÿz--¯¿HNvÅüo¦?Ð£SuË¿×0Ô_x001A_°E¯?å4øw¿ðJ-1Û?_x0002_*qAÍ¿h(_x001F_Ïèº¿îÀ^y³?¥|bãAÅH¿HÇ_x001E_ê_x001C_µa?^­Õ4S?¼W#³G?çRv_x0012__x0014_}?L~íþ_x0017_¿¿R5_x0018_k¹_x001C_£?wgEw··¦¿o¦.}_x0018_Ï¥?=_x0017_Ç}4|¿éúøàC|?W³_x000B__x0001__x0003_ÔU¿=úAù¤¿÷f:Y·¿5_x001E_~»¾¿ã_x000B_o£¿¿_x0016_p0½³¶¿WÙí?Û³?dºç'¨¿_x001F_*ý&gt;Rù¿FîÚ¹â×¶?_x0018_µK}º/ ?[1g:Û¬?âìsÚ_x0010_2¬¿_x0004_¢C¢?H|_x0006_­ª¿8TMÂ¦?é_x0019_ËãÐM½¿#ÄÜ5´V¶¿Ué_x0010__x0002_ö¿eÀù¯j«m?ô&amp;gÖ×?[ÛJ=¨?65¡M#as¿Îã°¿_x0012_h_x001A_¢º¿â·¡äh¶¿_x0007_û t*±?VÅveðb½¿íÞ¥u_x0010_£?aÖEáò/1¿tJºÚ_x0018_¿=îuk¹°¿_x0003_ kÁx3Õµ?ju_x0006_Q­³?úS9ø¬¿LÒAk¦_x0002_¹¿{ßP]ð°¿hÔ^ÓV¥?¬¸ÖÂôÁ©¿ÏçíR¨¿stÔõy¿5/Dnrµ?«Ñz¬+k°? U.ú[db?CÛ#Þ®³?Ó¦É+å_x0003_¥¿_x0019__x001D_ô_x0005_eÜ¨¿e_x0016_b%¼_x001D_²¿z_x001C_@Åø¬?Nªiý¦?Èö_x0012__x000E_¨_x0003_¢?^_x0001_#}ò/¯¿¦Hþ_x0011_²²?ìIú_x0007_àB¿÷g/e_x0008_#Z¿ádïÈñ¿;g_x0004_V_x001F_Ï¨¿AXJ¨£_x001C_·¿g|£Â¦?0}_x001A_Eµ?ù¾-ô´?
_x001D_¶1?F¤È!HAs?_x0012_&amp;Àâ_x0001__x0002_äÔ?+ü&lt;RXè¿d_x0017__x0011_öi³®¿ÞÝ¨Î/¿¶ö)?_x0019_©¿¤û'_x0007__x0016_ô°¿u-¯8þZ²¿À|:_{¿jéÜôD&gt;?/dÃp;l¿yí _x0002_%Ê¿GÏJ&amp;_x0002_¨¡?§¾_x0001_ùA¸¿_x0008_§£)ù¯?3y $Í¡¿U\Äó²°¿j;øEµq¿S¦¼_x0012_yâ¶?_x0001_&gt;_x0019__x0005_?_x0016_Qz_x0007_¬_x0005_¡¿ô-tJ;³?0Z~9¨¢?×+î¤Øq¿5ÑÓU_x001E_ß®?Ö³_x0013_£t¹·?K¦0Þ\¶?j~w¢_x0014_a¿-p_x0015_[«ª®¿2ÈÐ{¬¿ð8ðfAY©?Ûý!%Õ_x0019_k?x[Õñ©²?_x0004__x0005__x0017_12å?_x0005_
8Ä_x0019_Ä¬?!7_x000C_Y_x000E_¢?zIëXÉ¿»\F¥r@r¿o¶ÿ×97¢?_x0011_¡Z_x0003_nõ?þ¾_x0001_î³¿PæåMZ¥?ur_x001E__x0002_ß_x0012_«¿½ÇYBÇwq¿ÖäÃÇ¿
Nðo¤¿ j1ËU¹¿Ü×&lt;å$±¿$Û_x0019__x000C_¸~?õ&lt;°;L+²¿Ç)ªuB_x0006_¯¿«_x001F_±í¨·­?DG®Ô_Â¿áÐðív±?3*_x0007_h_x0012_¦¿õæ©^_x0010_©¿ ("»_x0013_&gt;®?_x000E_MÑí¨¤?ÀCÉ¹÷²?Âmék*Ò¿_x0018_m_x0012_3$=}?1ç~JI_x0001_±?_x0004_/&lt;N;?;+E(ø¶¿QDfq_x0002__x0004_ßH£?M}«_x0010_¡?_x0015__x0017__x0001_¢{£?_x0004_Ò_x001B_ÇæJ­?Íhc/A7¥¿_x0011__x001F_.5¢¢?_x0008_P4æE²?_x0006__x0017_Ë{õC¿½*;_x001D_R?ód_x0011_9 &lt;?w|_x0001_¢Wº¿)Çªér¤?éºK_x0003_}¢¿E&lt;_x0005_^Ý²?&amp;³l_x001F_C¿ZÎCeä,¢?&amp;û¯ÕÞó³?j&lt;¬®ê¿á_x000E__x000C_áºö?n¢ó_x0011_+¹?\]/Y¤§?nÁô_x000B__x0008_¤¿Â\vý\_x0006_¥¿0î79r_x000E_¿¯_x0004_}=´¨?¹½ö ü¿ª_x0002_{?_x0002__x0006__x0010__x0001_!±?!_x0005_­?8ÔbAÉ%w¿Sú±3Td¿æÖÓ¸_x000B__x0003_z?_x0001__x0004_`È #Ñ±?æxM%¬Ï¼¿ªGIs-Y?Z_x0001_²Ó¯¿Êç-R_x0011_¶¿b]2N¯3«?¬ÂpÂ0_x001B_?9 úäz¿b¥8_x0002_àÙ¤¿UP_x0016_á_x0016_´?-¢yÎ§¿û5À_x0013__x0018_·?C_x0002_½õn¿Z_x0003_´¸¿-×Ê^4¥¿_x0011_Òjú³?3ç_x000E_û®®¿"Ä
è_x001F_ã?Dûêãv¿_x0003_«ñk¬×¶?#Â¾âÌM?à½çû?eÝ_x0019_ne]¿°¤&amp;ðE±?6_x000C_FÊ|?\(¯_x000E_&lt;§?òR-¶¿úmdAÇµ¿+¬&amp;éÆª¿ÔJþ_x0004__x000E_ª¿ Äóf_x0002_¿_x0008_é,+_x0005__x0006_rý?"°ÒW_x001B_ ?=Ì_x0004_E_x0015_¶¿2.DQYØ£¿éCnóU¦¿Æð^­Ð_x0005_¤?)_x0003_UØ_x0002_I ¿_x0001_·:a»¿*Ø¦SÙbµ¿Ò_x0019_«?M?4_x000C__x0007_:xV´?1¹Õ_x000B_ÂÍ¤¿_x001B_´ì²F_x0015_?¤&gt;À§}?N°º66=³?À2_x0012__x0003_Aåu¿ë_x0006_Üö?_x000B_ë·ll\C?ZùX(Ä«?öÏÂÇ¹¿¸_x0018_¹ËT²?_x0004_Â_x0005_ê?C@ú¶ü=°¿¡¾_x0012_Yõ¿_x000F__x0011_öí¿}z_x001A_ñ?q}¢Ù°³?e7}_x0001_?Ôþ&gt;_x0011_Â¿ëÕYX¯?TçtK¿¯K¤?_x0005__x0008_ÅÖ1ÁV?xÎr8_x0012_¦¿(wgó¥/ª?Kq_x000C_õ_x0001__x0010_²?_x0007_vo%~¿ºÒ¾®¿±¤Ûà4¿f¡Pär?_x0014_í7;c­?á·ü6$¿²¿~`y_x000B_ªè¬?³m¿ü_x0001_?¿IË¦iÍ?ms_ÿvÀ¿sÏS&gt;_x000E_¿·?¦\h_x000B_*¿ä_x0017_ñSiµ?Õ·ß0_x000B__x0005_¿_x0016_·_x0002_FFâÂ¿Úª_x001B_#Ñ½³¿z]¡_x0004_µ?_x001B_åiÐ_x0013_|?ÉÞ_x0017_7ñW?ÑEÜv_x000F_¶?Á_x000F_ýÂ(µ¿lÂÙä¦ë®?&gt;\¨¹ ±?§NÀqÓ¿!µ_x000C_~~?_x0006_ÿ¦
¨?Ó_x0003_µ4þ¿"ºÎ_x0001__x0002_éz¬?ÖnÇÇ"§¿V·_x0004_¿V_x0019_Á¿_x0014_þ_x0008_2®µ?i:U¬á ·¿ýUj_x000B__x0018__x0012_g?j{ÑsbÇ½¿v©¬Á_x001D_§?%9ªÞ¯ê?¾»¿Ö?&lt;OA8Ðã+¿Ñe¢Ê?ÀÄopõ¬?ÅªW¬$±§?ËBÇ¾õc¿{+&gt;KÏ0¬¿ôÁ_x0002_&gt;èi?dêÏpÖuÀ¿_x0017_B¸ #(¶¿èÖû_x000C_?ï&gt;8H?Ë~w_x001C_$C~?íÏDÔÿû´?mK3g*¿8÷_x0012_]¿+º»ÉfÄ¨?±þB_x0011_Õ?x¤G_x0016_?u¡?·sÕàê_x0005_?a¡ùfÀ¸¿Y`a_x001B_Ê?J:¨?_x0001__x0002_þLB õ©¿fíxî× ?èá±ÙK ±?óu^)£¬?E×ÀìGó¥¿ËéýÇ_¦¿_x000C_×_x0002_?
+8_x001A_ß³?\ôâO¸¿Ê;ïèûî°¿Ö*52´¸? gÝãýÒ·¿|_x000C_òQD¿úE^¡¿x_x0008_Üd¿6ªùu_x0001__x0010_?ì_x001D_+|_x0013_À°¿¤ýñ·[²¿¦_x0017_o_x0002_g&gt;²?îÄ¹_x0014_éQ¢¿°AõÍ_x001E_?Î&amp;º;Ç?¹¾1¶_x000C_ «¿k½¥IRu³¿_x001A_û_x0007_Y"¬?@Ùàº¢¿SËõ_x000E_}M?_x0016__x0013__x0005_'¹¿s»ðq_x0011_¹¿_ö,ká?jrßõ²Ï¿ãFª_x0001__x0003_!v¦¿?_x0010_&gt;_x0002_Ðþ¥?ú»ùô§T?
Iù_»¥U?a(_x0015_ùû¶¿ý_x0005_à©o?U'Cv´Ø¡?§½ÿ_x0006_E±¿¸_x001E_ûEq¿¶¿|_x001E__x0003_~j¿TßfPËÈ_¿_x0014_Ù¢XüÂ?%îo2TF·¿Gg_x0004_W?ÒªþBbÝ?;_x0004__x0007_·I_x0012_²?´£J_x0007_­Î¿T¶ÏÈR?ùcOç»¿§LE\j?N_x0017_Ý½d¿K-i+Ke?E_x0012_"`î°?[¨cðãP?ÓG·»­¿¹Gøq]Å¥¿:3FÚç?Â_x001F_£¿¥)Pñà³?_x0017_Ó|Ý°¤?_x000B_%ì'}?©µj¿HH?_x0001__x0002_Ûpk§ÊÓ¥?×«ÐcA«ª¿·d_x000B_ÔPS«?D2°«~#&lt;¿ÇÍ_x001D__x0017_m¢?b¹â±_x0006_¿T_x000F_C_x0008_°?"_x001E_+Tó?¥¿CX°Ý4ßÁ¿õ¸_x0011__x001A_E.?(ü¤_x0019_1°§?_x000C_¸æ_x001F_?à_x001B_°ÁR¿¤·`#?@u¼ÕcÄ´¿ÆMNbÌU¡¿MäÍ_x0019_è¬?ImU-¨?)Âé¾ê¿E04åv?¡³ B_x001E_±¿«&lt;Çä" ·?3¢_x0006_´¿ KU7ôW¿¿Ï¡Tn'?_x0019_;äF5¿ì}_x0004_ËÓã¥¿î^Ww¿Çÿ4^¿_x0019__x0008_îN&lt;Í¤¿_x000C_9Á`?%UÆ_x0010__x0002__x0004_/ô{?¨ª}h_x000C_·?[_x0010_LÈ?ÿ:µF/2¥¿·=_x001C_Ç_x0011_(£?;õë à!n?öÓ_úHñ?'×.ÓÃR¿ØqQ"_x0001_ú?ã&gt;']®ÿÁ¿¹cD_[µ¿[G_x0007_Ù°i´¿º-|-¯?­:Ï¼î´?-7xr?Þ£8L_x0003_Â»¿ßTf¤`¡¿_x001F_|*ªûÂ¿£'&gt;ÇÛ_x001B_²¿N_x001D_ö·Ñª¨¿_x0008_Ó Ë_x0013_8®?°U?·y¿Á_x0005_Â»g°?Ð¿Õ9_x0019_¥¿@=_x0019_4Ø¬´?_x0004_I&amp;Ø_x0003_«¶?_x000E_r
_x001B_,µ?`_x0007_þ_x0019_s¦¿ù!_x0004_?_x000E_¢?®ÝGq_x0003_Ã©¿àr¶*ät¥?¬ÇßVö_x0002_®¿_x0001__x0002__x0007_2_x0001_Á¿ÃÇ_x001D_Ö·?½ñ HZ_x0010_¿ñîV_x0018_­¿¡ÆUÞø¿cCÍ-J¿µ wý_x001C_¿Îïº_x001B_·?Jl`ÌÐÒ°¿ÿ¨&lt;Vï'¥¿ü¨©_x0005_è©?j{çv »¿r­-$?Pµ?&amp;}B®°¨?²Ûg_x0015_EÔ¬?'F_x0015__x0004_"¶?S «_x001E_Å~?_bê[ÁH?ë`-1_x0017_µ?ØíÜ%a¿!Z_x001F_n²?ë³.Ü²¿w«IÑÐ_x0019_«¿[ZªÁÓ_x0013_°¿Lªa)û¦¿Ã+ î!m´¿?OAZ_x0010_É¿_x001D_å1 _x001A_l«¿*+XØåyl?Õ$X¼|_x001C_¿_x000B_ý!ÿ¡ü´¿²Á_x001B_é_x0001__x0005_î ¿á@ ÞÛ¿ã¦©_x0016_Ñ&amp;¿þ`Þ&amp;±U·¿NÛ~ðÁ¿²ÛÏàäª?Ñ¬Ë©¿îuVÛ¬_x0007_­?_x001D_ykïn¿ôr_x000B_÷_x000B_5§? ¨_x0007_rl¾£¿_x0014_þ0ù0øe¿9#ô:)?_x0016_7z ¡¿_x0013_»Uó?$ÈY9?Èÿ_x0015_H_x001F_¿_x001A_1_x0003_R¶?)-_x001D__x001B_C²?8_x0002_%ÑÈa?Fjmc7¿±²FÆý§¿_x001B_$p¸__x001A_²?o?¿ÃÌ0¹?_x001D_¥v_x0002_«?_x0015_R?ëî±¥¿8_x0004_èç_x0015_(b?fxPèR·¿ð¶5æ
×?|rl§ÀÈ[?PÒªé*«¿¨«È\_x0003_¿_x0005__x0006_NÆ_x001A_ëCÁx?=®-_x0002_\¤¤¿Aµ_x0010__x0003_dª?µx4÷t°?Q½h¾¤¤?¦#_x0007_?A}*´?ªNi,iÅ¨?_x0016__x001F_¦ÀW4¿ÉQ¤1Ý9?¸=ðÄ·¿7Ù2_x001F__x0002_¥?_x0001_¨!f0Ê¨¿y_x0008_F±ý;°?¹GBD¦ß?d÷_x000B_¬v_x001B_~¿ë_x0004__x001B__x001F_"*s?äÏ_x0010_.Ø~¿¾ýsA¿ýx¤]ö¤¿§ÕúS^·?$Ñ~Éd§¿_dÅ_x001D_k?yÅ_x000F_¤£?|ÔðT©¸w?Â-ðÖ4H¿+b_x001A_c¾¿p_x000B_:åÙ?Ôjp_x001A_'ç¤¿m_x0018_+'n?Ðºáæµ?´(Ï_x0002__x0003_Î±¢?_x0013_öv*¦¿¯ü_x0016_/¦§¿ÓaH[s¦¿«_x0015_`Ï¨6?_x000B_Èº¶D?L!*Êÿ¿_x000B_{"fDøq¿_x0002_ê{ýË¿¥&lt;Ö{¼¿ú¥l ý&gt;¨¿á_x0002_fC¼o³¿àXDÙ8(°?_x0013_´-yW§?
e_x0006_ýÈz?¢ËÂèõ³¿Aª_x001A_Do?X¬Qè_x0008_¿MK¿`)Ìµ?juGÚéj¶¿È³D2_x001A_¿_tûao_x0012_µ?_x0010__x0019_OÇë9?þXòY&lt;J¿_x0005__x001F_è_x0014_¹À?irnWä_x0006_¬¿_x0017_ôÙñ,?_x000B_F8ÊU_x000B_²¿x_x0010_£ë°_x0002_z¿S_x001E_Æ_x001F_!¥?A®¢Ä¼Û±¿é«ñË_x0001_e¿_x0001__x0003__x0012_þñ&lt;_x0010__x0002_?VhÐö±?å;cëµ?¥àV_x0018_=¹?2&gt;_x0014_Ö±_x0002_³¿3icÑá?_x0012__x0004_²÷ à±¿$ÊÎrþ¼¿Ûqr_x001E_\¤¦¿Ä°&amp;_x001E__x0012_Ð·?!!£F»?LÒÃRÃs¿ü¥¬ñÑ·¿«­¾,¨¿3ä+Éº°Á¿_x0013_°ö_x000C__x0018__x0003_?¬Á×%d±?Å ê÷Æ²¿Ù¯2ÃQ|¿¡_x0016_ùUÎÀ¿ÊÇÊ¥ß¸°¿¿{1¢OEÁ¿åÓÇ?YumàV±?_x001C_É_x001F_ÇÓ®?UË)_x0004_²è ?ièðº.S½¿l_x0008_ÀKÓí¿Ð¦]éC¤¿?p7­¡­?(ëZ'÷w?c_x001D_Â_x0005__x0007__x0002_2¿Ç¡Ó_x0003_hÀ¨¿_x0001_}_x0007_/A§?Ð³ÿxby¿ác_x001A_t··?_x0019_ÆÇÛ_x0003_¥?_x0004_³_x0014_ë D©?&lt;^R¥DÓ°¿áµ_x0011_ÿÒu«¿_x0008_½_x0014_d¸m¿?w`_x001A_?®e÷¨Üïv¿P©Ü«;Ù²?òq&amp;_x000E_nÀ¬¿ÍEL_x0015_?{ª®þë¬?-·§÷É¹?E®ä_0\?¶7ÿÇm ­¿*ú÷'­³?ÜãÓ ¥?¶8õËtÞ?_x0005__x0006_S_x0016_¿_x001E_¢hQ.?m\__x001B_&lt;¬¿)j¬_x0012_ß!£¿5 Iç6Ã?7_x000C_¯.¥?øvòõtïd?ÆM`_x0004_¤¡?_x001B_nT´_x0019_¿è^¯êg_x0018_®?_x0002__x0005_&gt;_x0019_.;Ü¬?Å1 ¥¿ñçf¦d ¿A¡¼Æ ¿K¹°«I§?Åv¼q[?ñ³ð³¿_x0013_y1_x000B_Å_x001E_§¿æÇ ¿Éà£1æ_x0002_º¿8lG¶~¿ ûSy¯¡¿Bî:_x0001_Ûqx?Uz2_x0003_og²?nµ_x0006__x0018_Ôª?¤?'èò¶¿ô¶P_x0003_(°´¿/Ìd·;k¿-lÆÌö?³¿]çì¢O ?-°_x0001_3h_x0004_?nA4«P9d?|ÈQî5¶¿ØÒå®pvj?¸ÓkÖÏX?_x0003_ùRå0?U¿ð÷ÎxòÂ¿¿M£ÂØü·¿Íä\_x001B_}«¿ÎxdÉÍ³¿±='¿_x001C_Ùì_x0001__x0007_Ý¨Â¿¤Ü_x0019_dà?¥?ÿ|Ã_x0018_ü( ¿Q\uÝª6 ?óóõÎ ?È_x001A_s_x0005_í¿¿ÊkJI#_x0017_±?îÓÃ_x001F__x0017_¿UiÓR©?I_x0010_BmGO?ï·¤n¿ì· &amp;÷é¿ææ-_x000E_ñ£¿VyÎ_x0017_?&lt;.ôDEÁ¿e.ÿyøû±¿¨Ú_x0018_ß|C§¿c_x0015_î?âwP×9¦?ÁL%®þí¬¿~_x0006_Ààûi¾¿ßW²¿b@¤?Oyc7_x0007_e?½n_x0002_o_x0004_º°?_x001C__x0003_QÐ_x0012_é¿tgOJÆ?Uµ_x000C__x001B_-¬´?¤P=_x0011_Õ?_x0005_(k7_x0011_?P!+Ò=Ó¿4Qc±Û­¿B§É¸¿_x0003__x0004_§T«®a§¿-n!`¶¡¿Ý4k£L°? Yý_x000F_4*¥¿áÓd~§¿JdÕW£Ö¿ñ¾XØª»¿þC_x000E_ÅÚç?ê7ÍÉÈj? 2ðå_x0004_?(µúh^©¼¿Áuqpàh¿¿dT%r¿-M_x0010_«xC?qÃ_x0013_Lë?_x000E_C[
Òg¯¿¸_x0001_uËú?èyyxùy¿!CN±.ï´?¥$v¡x¿¼JþÕk6°?_x0001_V_x0018_°ã_x0018_¯?é|ßyûµ?_x0015_puA®°¿m×_x0011_TÐ_x0014_{¿§0°l_x001C_p?ã &amp;g
±¸?±¿_x0001_ÿ1gw¿Ô­?Vo_x0001_­¿?¡$w¥±¿_x0019_×ü_x0002_°û¤?Í5s_x0001__x0004__x0018_µ§¿_x0017_&amp;¹s?à_x0002_òÃJª¿ð+2;gª¿u_x000C_ªâ_x000E_¹?#_x000F_ _x0008_Nv°¿_x0019_æë_x000B__x0003_¿gÅÑ¢³?!
­?íBï(_x0005_[«?Yá0§.¤?f,_x001E_ÕÂ¿ëâWR­¿Ðræ÷j¬?Ö©íäÐ_x001F_¨?àÿ­çZÑ¢?ñ_x0005_+Jý¡¿:_x0008_áW©Ó´?2(DØmM¹¿_x0006_åy«?#+âøj¢¿_x0004_úµ®[D±?L:
ÅL¿,{Ð¡ây?¢³á_x0001__x000C_}?
3_x0012_ê
a²?þw_x0008_]6¿O½?ïå§¿P_x0014__x0014_Çú¿_x001E_Z0ßÆó­¿_x0007_%PM´¿%¾Æ¾=´?_x0001__x0003_¢0û´f. ?þÈÓ"Ç_x0004_©?jr_x0013_j_x001E_µ?(A_x0006_%-ºª?ÚÓWR7¦?*â #Ú_x0010_±¿¾V]D`g¼¿LÓ_x001F_©×Ò¿5_x001F_k_x000E__x000F_«?54îz½}?==_x001F_ËHå©¿4_x0016_³&amp;0_x0017_£?Gñc_x000E_&gt;¿_x001D_öQmz§?ºØ¸¥_x0003__x000C_§?¢YGçw¤¡?Ï_x0002_Ëîo¾z¿&amp;l4×fÝ³?_x0005_]_x001C_C#o¿Ý±Î-_x0012_·¿þ9ßC¤nµ¿ÉWIç¨¿_x0018_%%Á­³¿§ïA¥:º¿&lt;B_x001A_n¡¿a¢Á7Á¿Â-ø8?v_x0002_û_x0001_ÝJ¯¿ó_x0007_µ_x000E__x0019_m?åãÆÜ4Z¿Jî#_x0014_ ?tP$_x0001__x0002_«?F»p´_x000E_Ø¿{Q·Ì]ß¤?&lt;.¼ø_x0002_?ÆYÖÓÀ¿èµ=¶§m ?ß_x0006_Ó*âº£?_x001F_×_x0010_Æ ¬¡?_x001D_Gs_x0008_Ý^¿´n¾«`}©¿Ë½dÚh¬?1 mSËl0¿¾°+ÛÄû?¯-uû¿Êâ9¿º¼¿_x0002_(NÑ?&lt;¹qW¨¿ýd¹1×_x0018_¿_x001B_RAN² £?·&amp;è_x0017_¡¶? Éz8ß@±¿¦¿¿0ÿ"_x001A_@_x0001_??dâèÖ&gt;³¿µÉO-'­?úå+_x000F_¸?×¼ªÅ¶¿Ú¢Ë0ÝÅ?èßs¸Õí ¿_x000B__x0002_))ö9¯?c,ãã_x0010_J±?&gt; y_x0010_Wª¿_x0001__x0002_à_x0019__x0016_½:ðU?à&amp;É&lt;_x0017_¿¿¢$ÎÞ}¯¿°cî×95µ?ïg_x0013_ò7iZ¿êDÅ=v?å9n¬§¿µ*O£¼¿­¥XÜØq¿_x0003_A1Ù¿zÇ/y_x0012_-?p=N+®?_x0013_°éÄ_x001C_A±¿®ü"FTµ?64m ,¬¿`Ì,_x001A_F¿_x0012_ì_x000E_ òñ¨?0¬R1l¹?ò_x0005_~¬Á¦?ÏÄ[¡àM±?x_x001B_¦=°?_x001A_î_x000B__x001B__x000F__x0019_?Lzxæ%c¿{WX_x0010_!F¥?zy»Â V?áv©D¿_x001E_Î=g¬§¿yuº{× ¿¾RÒz¯«¿Ò®ú\f#?¢mØä¿&amp;_x0013_j¶_x0002__x0004_NF­¿_x000B_K{_x0012_: ¢?_x0004_ó!ÿ+¿äuËd·T¦?E*`Þ&lt;¿°xY÷?Å((í'/b?õ_x000F_âxa(¸?·½=&lt;z_x0007_µ¿_x0007_Îîn:¦?E v¼Â ½¿_x0003_Kicú?Ëê×O«?_x001C_¤V««¾¿NÜC7Yt­¿_x001E_B¿:5§¥¿±Vãî_x0010_P¹¿}3ì?_x0010_¿ÍWb#¢?aãÒË°¿ñ&lt;î^.wU?Ìê²¯¹ù¿¸j-°_x000C_¡¿_x0015_÷×©bn¢¿arº&lt;\£´?_x0001_2f_x0007__x000C_V?@Û÷3\s?~x6¤{¿ãÊ3ø.Á?_x0010_HNï¢?"»Ö~`r¥?Æ_x000F_´w/¹¶?_x0003__x0007__x0010_¤_x0006_®^g?*¸T¨yY?CL&lt;X¿_x0015_yÒ_x0003_b?®È¸ø_x0007_o®?Ë_x001B__x0001_è{= ¿Èù}Òå:«¿û{_x0018_9Ó¬¿Ö¥÷ ?L[4ÈÃd§¿^¨ûéê_x0002_ ?*oÌ^Ü ?áîI_ ¹¿#*m+³_x001C_¿dí_x0016_)ïö¨¿ç.*¥Ï¥?{:\1»¿XKS]a£?RõIØÂ½¡¿_x0018_ÀK2ò1¾¿ë½/_x000C_Ö_x0011_u?¦Ç_x001E_k^§?Íh.bvV­?ºêÁÃÌ¦¢¿¼µ3g{_x0004_?ûÔKÆ_x0012_£?;¼^Hþ±¿sÇq?!_x0002_`a$Ç?_x0015_DD_x0014_Å}§?øE_x0008_êou¯¿ñ.¬_x0005__x0001__x0002_É²?cg³aÞ&lt;¿_x0019_Y"_x0011_J µ? _x0008_k{°z¿nLÐC_x0007_×©?_x0017_à"_x001E__x0014_~c¿O_x0002_1_x0014_¿çC-Ø ë¡¿_x0008_âìá¯?ª´QÚ-{?¹_x000B_Þý_x001A_¯?(ò(óµ?íu«ëû?Q¾¾ÿN ¿]_x000E__x0005_¶?Vt~ü~Ñf?_x0017_Ô}É´ý¬?;ß0sY¡¿_x0007_¯¨­j´?8öw¸?%1_x0008_¼¼ê¦¿èsiï^P?^B_x0018_´©?jï_x000C_t_x0005_Å¿­·ñÄpï°?³W_x0013_åF¶¿_x0019_ÉñP
?¯m_x0019_Ê°¾3?½Çokû¸?_x0003_§áÒ¢Û£?¾÷ác4¶e?ý_x001D__x0018_¬Ðm¦?_x0001__x0002__x0013_i_x0004_»i§¿H×_x0005_­x°¿½_x0006_md
®?Æ_x000C_`fc×?"_x001C_¯¡¿½@_x0002_g?9&gt; @_x0019_¢´¿_x0019_sÒàé_x0018_?3çâ_x0016_¨¬?×èGþ±?1(_x000B_à=¶?Ò-åÊÆø¨?_x0018_­,eZ+?f­¥½îy¿_x0001_aEôk[{¿j[_x0012_c#±?C$&amp;@Î&gt;¿';64=?ò_x0003_É·?ì[#=¹¿@¥õ_x0002_Æ»¿óû©¹_x0010__x0008_?Iõ²"\?Rë\?­?ø(*IL·¿àÞÍÀ¶?_x0015_Ú[³fÀ¢?Ëw=®´£?àEð/¿¾0@_x001C_®@Â¿µ_¬)P}¬¿9B_x001C_'_x0001__x0004_³Uµ¿+¶ _x001F_øô¹¿gL_x0002_³m©¿ÊìÐ-Ú²?ÞÖ_x001D_iI«¿%. ;Ù§?n"W_x0001__x0019_ ¿´û'¶_x0002_µ?Í_x001D_¹_x001F_­¥¿å&amp;Æ2¿Ý5á_x0005_y? k&gt;(s!?*ãùJW¦?ÒÃHÕ¡?´Ü_x0011__x0001_Ða?. ¤yÑ³?øpt_x0016_©?|§ e²_x0018_µ¿Ø_x0007_æðX¸¿_x001C_«_x001F_?_x0019_?¤_x0003_ÐV{{¿jÜJc¡¿¶$Nk°Á§??@G+O_x001C_¬¿é/àÔ+¿¯Í9ê°¦?gØá_x001F_W3±?_x001A_iD.ºqj?í¦_x0018_~:x?÷ü¯_x000E_)°¿yéÚ ®¿Él_x000B_§/+?_x0003__x0005_%½;{ÆV ¿þ{Å_x000F_Ê´?8[îD¨¨?¿2_x000B_V¥# ¿s­&gt;Ö U?_x0001_ïL_x000E_ÌÁ¦¿[é_x0019_Q_x0006_©?_x0007_Îký_x001D_±?aÍ9±¿¬¿:¿_x000B_|çÑ©?¦`WüôQµ¿pQ_x0002_×ÊÍ®¿mB#K._x0003_¢?¬ç­)^ð¿_x0010_4(¹Å°¿°ËPØ^_x0005_¯¿F/'Äño|¿3_x0003__x001E_"å?êÊIØsL?ù;øºOª?XÔ¸º_x0011_ô¿ìÑÆ ?ïT&amp;ú¿-_x0001_ø=_x000C_¾§¿¯Fó_x0001_Åìª¿_x0011_ç[ç»?_x0002_sÏ&lt;á¿Ü_x001C_IW'¡§¿%r=_x000B__x0014_-¡¿ae÷²`Uu¿_x0004_Y"ø6?Ì)BÓ_x0001__x0002_Æ1¬¿Ò_x0004_­Z|_x000E_§?«zWFt¶? JgÞ]Q?!¸ýÌ£¿mÌÝÛÆ4¤¿×_x0003_Fû«9U?ô÷TtE?`ÖkoÀ²?_x0002__x0006_Ê_x0006_&amp;»Á¿{_x0010_i$Ð³?Ykf%d¿Æ`#_x0002_µª¿|1»|\j±?M é7ÒC¤?üúð([&amp;?PE­ùo¿îü}@?Òá_x001D_¹_x0015_[¿Là±&gt;â¿H_x000F_|¼¿fía0x¿ ÃgB\±?]û!ÄJ¢?«9±eâ·?÷h½oN¿E©L«7µ¿ð¥ðþ¡¿!+)ÕsF¿p4_x0003_ä¹¿§îÔ_x0005__x0018_¢­?ò7ü_x0001_º¿_x0001__x0002_4_x0008__x000F_N"x¥?Ï %_x0019_ùÚ»¿Ë&gt;NrÉÙ¡?aÐ­&lt;¾÷µ?¼N_x001B_U¿r[U°¿âWÀ(­?Í_pL4?QD*§¿¿ò[Æ_x001B_x?sÆ2\(?,ç¹è_x0012_»¿ñ_x000B_6_x001C_g¦¿)ò§ ¯§°?_x0001_¥ÕÒÇå»¿jl_x000B_4ØÓ§?_x0006_²_x0016_­=¿¸¥ÝlµP¨¿àÍ8Z_x0018_¥?N"_x0003_ÐN_x001E_¹?\_»bZ©¿!ý_x0006__x0019_:s?sÓQO´¿J_x0015_ãH=-¿W_x0012_YQ1´¿ÈW%¸_x001B_¿õ_x000B_Mk¼O?[®¬_x001C_LÖ¦?Úqð:)­¿aZt¨^v?_x0019_*ÂyÇ¨¿ÝÆN_x0004__x0003__x0005_©Q³¿Ïl±_x0003_
T?ç/"_x0001__x0014_£¿Ý_x0003_©÷_x0004_(³¿Ñ_x0014_¥{¿]c¼tý¿O_x0015_Y_x0011_~?T_x0001_ÛË&lt;æ?ÃÜR_x001E_µ­­?_x0006_á=e,L¹?T;L'B3¨¿&lt;Ê_x0014_´?¶.ÂDr±?ß5¨¨Qk¿µ_x000F_&lt;_x0001_h?¸?ÎXázx_x0015_¦¿Nñ3wäc ?3olÖò¤?_x001A_ú¤Ýs¿X_x0005__x0008_·Ê_x0012_ª?½µ&lt;f_x001F_?Äúþ¸¿ù_x001D_Ä¡¡¿_x0014_Ö6åûð¿wUgÊ1_x0002_¨?Ô³Îz,à?xÙh¬?Et!h²¿t'ç!_x0015_+¼¿îM_x0004__x0017_±_x0013_?­xIËjs??Ê1P5_x0012_w¿_x0001__x0003_c3Â¿âKÌXJ¿_x0014_s³@_x0007_?_.~L«q£?ñ{8Ñ¬?_x0003_Ù9ÑÊy§¿_x0016_Inâ|ø¿Jõ%¨v¢?åê_x0002__x0002_s·?M&lt;wd_x000E_E?2Äþ_x0014_ÝÄ?ß$ _x0015_UÞ³?ìx_x000F_Tº¿vùq'È$?ÒL¸/eµ¿¸_x001E__x000E_WmP¿½Ü?ÅÕ®¿;9 h ¿ZL_x0015_Ûm_x0007_¿$ÆÓø$Â¿[U9j¿b'vàz¿ÑÍå_x0015_Nª?¨HË=Øî«¿ö;´K_x0001_?âràj¥~£¿é_x001B_95.·¿GÀ¦_x000B_ñò?px5­?c~_x0017_©´»¿_x0006_òËÕ¨?OÈð8_x0002__x0006_Ù_x0010_?§rQPåÿ­¿á$ÖwW¿daîL ìw?°OO_x001C__x000C_Ì¢¿¦yVxÂ?Ö´WÎ©®¿SIxv7@? §ò3i¿ú _x0005__K½­¿3_x0014_Ï_x000F_Í|¿uJë~_x0013_é³¿ßU_x001D_ÛJ_x0008_£¿PQV]_x0018_þ£¿Î%_x001E_L²?_x0003_èXX_x0006_á~¿-_x0004_(8_x0002_Þ¿[Ï
_x0001__x0019_·?gÞ)È}Í¯?_x001E__x001E_¦6¤Q?1´Qy_x0015_Ê«¿Â|*&gt;¬/¿Ø_x0006_Cyx_x000B_¹?4;ÂOÕ°´¿_x0017_éÈæ^.°¿_x000B_½.
Ú^£?_x0018_æ®Üw¿çÆ¹£&lt;g­¿_x0016__x0011_/.¤­¿È_x001E_Â#È?ÀãÃ;Q¹?_x0012_£Õn#¡?_x0002__x0006_hK_x0016__x001E__x0012_§?_x0017_o_x0016_*f~©?õ_x0013_üMEá§?l±¹Ûi_x0019_¿ë/yîUÈ¤?YNïÄ_x001D_X­¿J_x001E__x001F_Äµà?¯lÕÿc¯?¸´Qfs²?eÔ_x0017_Íã?_x0003_¹@_x000C_IU¢?XÝc_x001D_ U£¿
ßÃlÏ´¿ùÅà¶Ó_x0013_¸?_x0001_yk#g¸?·Aºöô)¬¿Ø¡×ÆF³¿;Eî³Áä¨¿!è4_x0004_ ¦?&lt;¡÷TÐª?Û"u\w©¿@Òå_x0005_Éü³?6!°q+å¥?_x000F_xº/¢?ù1déP:»¿e+4L:}¿É¿ÅéØæ°?NxÝ1¿ýÇì2q°©¿9ÅEY_x0001_³?¡_x0011_&lt;t#?2hL_x0002__x0003_`}¿g_x0001_YÉØç¡?_x0018_5ZÜÎ°¢¿&lt;#6×Eh¦?f_âó£?e4ßÛÒ®¿³+f©]®®¿QÈYáÏ©¡?Å7Øuÿ±¿õ¼íIÕ7ª?(_x001A_4_x001B_àZ?¢.Ï¾ZÑ¿Õ`¸/³¨¿·Þýx*vµ¿fÁUû´¿ø¼A¨Ö³¼¿_x0002_Ü_x001E_¿Ç¯¾¿õf'Ê^¤®¿=_x0012_DÕi?¿£}p"¿ÕF¡Ï¡¿æ¯_x000C_öÑ ?-#Çk=_x0010_²?ÌÚ Ñ z ¿ªÞË¢_x0013_Â¿úÿBnM¦¿_x001A__x000E_µÎ´Ö¯¿_x0001_gÖX²¨?j_x000F__x001E_Ñr^?vA¿}ÃøýÔê¦?_x0012_ýn_x0017_:p¨?_x0001__x0003__x0004_vÊ&amp;Ð¸¿Ú°µ_x0016_ºð®¿-¨! ?äÆ_x0016_
Æí?¨þÇo0Ã¿{T+¦
¨?XýL²u+£?×²pïà#¿PÊ2å0«e?®óJ=Âz?¶á_x0012_§þ
?:Ñµ­§?_x000E__x001F__x0001_¿Ò¶Kk§º¿WÛ¬?Ö³ÙO_x0017_°?£L@TpþU?±¿å^¿/_x0017__x001D_EÊ°¿ LOØ_x0010_x?æxpT§?å_x000F_´/X¸?©Öç_x001F_Ê}²?ÆÄ| 
¿+_x001B_ÚFÇ¿|á×¤Z¿ÈèÝÞZz?@û_x0008_Æ´?_x0016_q1Â|?y\$æ_x0002_¬¿òXyÛY³´?ÙÇ_x0008__x001C__x0001__x0002__x001D__x0010_Á¿qè_x0007_Mµ¿l\_x0012_Ï§?óÍ¬~ï¸¡?cÍ(È]ª?áj_x0015__x0004_Ê? ´YD?Ìúðjï°?Ñë_x0013_Ý_x0012_°¿ÊXºÔs?þ*E±0_x001B_¶?rjë^Q?ëä×_x0018_s¶¿Gý·¤j¿;:)_x000E_«uy¿Ëµl¸¢¿¿5©7_x0014_¨¿§uâ#ôb´?Z_x0017_A#Î¥?_x0004_¦dç·x¨¿Ð~9¥ra?ãtùHçL?×_x0017_¡¿ï?~¸?ØY+ÂÐ¿Y'[^ãõ~?_x0013_lï°Þ¥´¿f`_x000F_H¦¿&lt;ZF5Ö)³?H_x0015_º_x0010_´v ¿:¯^_x0005_pN?BØiÈiC¿_x0002__x0003_à}9p?¿/¢HóW°?xöð$_x0002_µ?_x0003_|6_x0010_Æ­?2v_x0001_À?T^ÐÞ)K¦?íù_x001E_Õ"Ê©? »+»%ª?Ä:¼öª¿zµµÄÆ¿Â¿A?Ù_x0001_&amp;Gs¿ôíPt_x001E_ ¡¿4*ü~[_x0005_?dò³Ê÷®¿vL¸_x0018_ê÷¨¿¡y _x0005_éd¿lkW«ÉK¡?h¨±À±?¥·kJ±¿A¤Éeü«³¿ïö#&amp;g¢i¿O¤m_x0010__x0016_²??ø)_x0006_E?ï_x0010_È¦)²¿5säÎ: ¯¿­õÈx ¥?í n×_x0008_Ç¿d%füñ_x001F_q¿m_x0017_q¤=?]Ð2|ëîª?_x000E_Ö?u?EÑÛ_x0002_
/B¤?Â_x0017_E_x0012_ða?#Å_x000F_×~¶? ¸_x0012_¾_x001C_k?P_x0017_;$©¬?_x000C_,7¾_x0008_¯?|_x0004_ò_x000B_gêª¿èÆÇº§¦¿Ý¸_x0015_dbÖ¿Ý6?ö.°¿0X;8pv?í{¤ëÕÿ¤¿_x0007_n_x001B_nR¢?úV:_¿Ãu÷Óá{¿ EîM!q¿·r§_x0011_w|?_x0008_ÝH±Te¥¿²_x001D_l_x0005_¡÷¿_x0012_g¶_x0013_âq°¿3üùE_x0003_?é¹IÈ¥·¿J_x0014_'é_x0015__x001D_¤¿Í@Ûæ_x0001_º¿Ëb«Ý6Ö ¿}×½±²?è\¯v_x001B_±¿ýÍºí_x0006_¨¿Ge_x001D_ _x0003_¨?É40]Þ°¬?«_x001A_ä1Ã×t¿mrî_x000C_ò´?</t>
  </si>
  <si>
    <t>2b38275eec62f78db1d2705b6ee14f1c_x0002__x0003_I_x0005_ó ¸ª?Ñ¹¦´Á¿ö4¼=Þ²¢?_x001F_#í@µª?wá*ªï­¿_x0004_§\Ë !¿Ã§=w_x001A_¿ó@ÐfU®¿C|;ÓÑ°?×Ùiße¿R_x0003_äQÉ£?°À×ÿ_x001A__x001B_º¿7KïÉ®À¿n_x0004_g9 ¶?åkñ;µ¿!=­Ùz§?¹a_x001E_H×:«¿1®º_x0013_0_x001D_¿óiBäO²¿%#Éý¦iv¿_x0004__x0008_£_x0013_,§¿=o_x0005_Êóf?'×$Vßa?S@-Y_x0001_?èAþ¬µ_x001A_¸¿ZßVÎÐ¿Ïý_x0002_×?6O´¿føÜpÙS°?¸ë[JÛ¿Ú×)³1_x0017_¡?_x0004_ÖQ_x0001__x0005_éê¿ËAÏÂú{°?ùê_x0003_þ¢¿ÌI
rÎ¿Á_x000B_hi?Û0«Â_x0002_£?ÑÁi¥z?ºBd´_x0011_9©?&amp;m_x0008__x0001_\¿P_x0014_Ý¿¤Ë¡&gt;(Å¸¿~Îò_x0014_¡å·¿vJ&gt;y'ð¿_x000B_`®fé§¿k_x0001_mh¤?­pÚWuf¿_x0013_jÚ°_x0003_¢¿^Ð&amp;óV¸¿_x001A_tü¸¥_?_x0017_.Î_x001B_Ë ?»¤¨_x0017__x0016__x0016_¡¿_x0010_qÓ(_x000C_¨¿[öß]¿×ÕBôí_x0007_²¿_x000F_eQ1]§¿OÌÍ(w?Ü"k4ï¶¿^o5_x001D_¸³?äºð8qªi?_x0004_n_x001D_ï®¿²_x0014_Âr·lY¿{ájÄÖ?_x0002__x0004_fJsQ¿ ¸ÅÒª¿Éw¥s·q?]ïê_x0004__x0016__?Â÷^|_x0003_¿}ÆæUÄ¤¿4°¾ªÐ°¿|ÈÍ°É_x0001_?*2_x0010_bÏ:¿R/]â_x001E_T¾¿#\õÚW¿J²D_x0003_[¿dVa.Á¿çl,3¨¿515-.1À¿1Mõq¿~Qf{M?ðÜáþRÐ©¿.Þ%$ ª¿±×f´x´¿@%¬t0íc?}Öú¶_x0019_¶?_x0007_ß£ÿòÜ²¿?{N¿?e4yrB¡?oB_x001C_oö3µ¿ ²d=?¾e¯üÿè¥¿vø_x0013_=c¿hÓ_x0003_£_x0013_r¬?2Ð s¿åc_x0001__x0003__x0011_?OW°
Â´¿P}£ª¸é}¿ï-»üv)²¿à^5©¸¿¬_x0011__x0014_Ôe©?) _x0008_vý«?*{ì:Á¿SVöì=·¿_x001E_r%c^µ¿_x001D_²¬ãüæ¿«(}èØÒ¿Îå_x0002_K_x0018_d¥¿ 6ÿ×?&gt;Z!¸ûL¤?À­t_x001A__x0008_£¿¶Q]Ñ5®?$xÚ°?_x001B_fß­×A¿M_x000F_tÒ¿­Tä#.·¿.LY½¿_x0002_è(®_x0015_­?óEú+_x0019_¿l_x0010__x001E_\õ?kA­w_x0005_°±¿Â:%Uu¬?4cf_x000E_òP?_x001E_ó&amp; ±?_x001C_ù)N_x0007_l¢?'þX_x0012_®¿à ûû¬?_x0001__x0002_ÂënZ_x001D_î£?_x001E_À¡Ø©·¿öÚêýæö¿Ic3´_x0015_¿ç^ d{¿òéo?±¿ãÍ°_x0006_x³?ªL@_x000E_©?m+_x0018_À¿)XÝ¥´¿×]Jë/O ?#vv+²?`÷_x0015_}¿sª·{¨?_x0019_íaX±¿_x001A_òÆQ\ån?S:_x0011_rMg?nðÂiøã¶?¥r~
.¿ÙèÁ¥øG¸?éïA°?_Z#_x001A_?_x000B_z7v\²?c_aË?Sµ?&amp;ÞK;º¿|mH9_x0001_°?_x0008_i_x001D_7Gô_x001C_¿U_x000F_Ðcª?_x0003_ó·¢TE£¿ÿj_x0003_2_x001D_y¿_x0003_÷¿Öü¸?îcó_x0002__x0005__x000E_½¿¼¸a_x0013_v¿Ú×¿#¿_x0006_Q)Ç»¨¿iD²®_x001C_?_x001E_ëKµ3ý²¿+_x0001_Tó¾?îËA_x0011_Ü¯®?JZTæ_x0007_0°?µâu_x0010_&lt;ÿ¬¿ÕÐ_x0014_,gy¦?¬(_x0005_)»©¿ÑK_x0012_Ýó?_x0014_Y¼ywµ?kZ_x000E_v¾©¿X¹_x000B_ÎÂ¿#e}!$F½¿#£P_x0005_Z_x000F_X¿!O¦_x0007_ÓÀ¡¿_x001D_â_x001A_r¿ß_x0011_}F_x0016_?JÍjü#º¿òn¶Ô5Ö¥¿¼¯áÉ]¿D­_x0003_ZÚx¿w_x0004_+w@Z¦¿}7lûB°?·9¤_x0008_¤_x0016_?)] _x0018__x0001_í¿_x001F_æ_x001D_£ªkp¿UäÚÏô^©?ÆQ³ì¹é¨?_x0005__x0006_PAË_x0003_µ¯u¿c¨Ý¿¡þþªw?ÝgQË¼¿çcDØ_x001D_²¿HÁKqï¥?Ì¼T_x000E_.¿_x0004_ó;jhÎª?Ù¨ýÿ_x001A_¿ËÏS[_x0019_?_x0014_³HÞy?Y_x0002_hîl¸¿òõb{¿µ\æÉù§?zÄQÒµ?QcU9fÀ¿ÌH_x0002_wD¿_x0014_Ê´Ph®¹¿öä¯K¡¿"UqP.¿Õ\v5_x0019_¿ñE*R7t?©BVµÇb¿²?a©¿§tæHÙ_x0015_¿¥Ù»Ó;²¿_x0007_z_x000F_ôdf¿ÈX_x0001_:u-¶¿¿r\!°¿ífÿ_x0011_Ð©¿j¼zL/Ã¢¿wKH_x0005__x0006_ÉÂ°¿´_x0004_n ;¤?AlF_x001F_ê?jRCó7?À3_x0011_Î]F6¿_x0019_RÜPøÜ ¿pâiw1³?j#j_x000E_¤¿_x001F_Ýu_x0013_ó½¿cVßÛ©¿gN¢ÜÈ-ª¿_x0002_µA_x0003_ÌÑ´¿õu_x001C_&gt;XÝ¯?Ãà®ÂRM?_x0011_Kø§9¬¿«1Y_x0011_ë«¿cw_x000E_aY¥¿IezÑ4´°¿kiH05_x0005_¤¿¼ÿH]gÊ?`_x0017_o_x001A_³N´?Q_x0010_oôlw¯?_x0001_\¨@~_x000E_j¿0fYøñy?+ _x0011_Ì[¡¿è¤2ÛÕ®¿ _x0005_=Ý×±?²^õ÷dì?C_x0012_n£49ª¿s×Â0¦¿b÷®A_x0015_¯r?çe
Ç*¿_x0003__x0004_LìS_x0006_I¶¿&lt;ªD4}³¿¿_x0008__x0013_ÍX:¶?V,_x000F_&amp;´_x000F_¢¿v_x0010_Ûª¨¿_x0007_xm_x0016_+q¨?_x0012_x&amp;Æ¿ñ&gt;þ0¯¿ÿ0_x0005_¹Õp?9Z%?Òµ¿Kpg9þA?Áq_x0016_Eh¦?4BúNFn¶?:Ø$e
l¿_x001D_[ATÐ§|¿a_x001F_á),¡?ö/®åá0¡?ÀyB¿Ùþ¶o®?¦¿_x0001_G©·¿lKp_x0019_ý}¿e_x001D_¬^¦_x0015_ª?(æ§@¦¼¿+ ._x0015_C=°?¿ú8dÏ©¿ðA_x001A_ê_x001D__x0019_?_x0001_Ul¼$G§?_x0008_P°BêÄ¿_x0003__x0002_Æñ¢/¡?o#7ÿÈ¿\Kä_x0004_½µ?á{_x0018_â_x0001__x0002_.w¢?m¸@h_x0008_$¨¿ß#_x0004_À¢_x0012_¿ÖÛÐ ?bZïr{³¿BêÎ!&gt;É¬¿Õæ#fwM?¹Ãß¦zû¢?ó_x0017_ÄâæÜ~?Õ_x001B_Ðræ¡´¿ûù,_x0012_En¡¿L¹ü`_x001E_?ï¼à*4V¬¿ËvÍç5¦¿_x0013_U-PßÅ§?­6F¯å?¬V±[Aý?£Þ³wÃª¿¦M_x0011_[Ñ¿gfhDî_x0015_¢¿©l,h¿±NÕ Ùd¹¿î°ÑòØ¿Süöÿu=¯¿¸_x0019__x0008__x0006_ÛT¼¿TC|õ¢?§ðù?½;°?Ã,_x000E_»R¸?tÒ¨~ú¿ZÖµ_x0007_÷_x0014_¦¿_x000E_ÂÓ7)?J?ôf_x001E_?_x0001__x0003_*_x000B_àù,¿Ötºv®?.ù=Z^?8Tlð_x0014_¿Û/¢_x000E_s°?)¹_x001E_Ç´¸¿"CÜdE©¿ÐHôºÙéÀ¿ 5WÊë¿_x001F_Ì1¬f?_x001E_ ÎRÉ¿{§Î&amp;jÑ¿Ï3¦R_x0007_¬?(H_x0019_ðo_x0015_´¿?¬+PY¿À_x001F_¦Ã³?QC$:ª?_x001B_Tåá@ò¬?ød_6:¤?8R¶&gt;_x0002_Jª?¸a_x0007_Tº¿Å¨_x0016_¡?¬¸ã*Û¶?Wéd_x0003_Ñ·?ò_x0007_0°£¿Òu`jIg?ÞJ_x0016_Æ_x0010_·¡¿_x0015__x0006_'@ii¿ØÐ×nPÿ¿ ½ÖÐn§?»Ï_x0017_ä©¨·¿Op¾5_x0001__x0005_»#¡?_}ZûZt¤¿XÙ!8ã»¿}_x000E_¦³©¿_x0005_þS^±¤?5[_x0010_joà?¼¡QEb$´¿?OÿÆ¡¿b_x0012_y«?Ä-d0´¿¸i;î¹¿_x001F__x000E_|4Aª?ÜÅY×|¯?_x0003__x0001_uð£¹¿_x0005_ß`_x000E_`¿¡¿øV6l¤¹¿gèvu¯·¿Ø&lt;añEG²¿Só¹w×¨¿#K ï¡¿»Í#Û³¿«VØ£é?MÎ_x0016_Ø¾¬?³å¬l_x0004_Ð?F_x0008_¿¥ S ?_x0013_ï_x001C_jªï¢?^X­
yâ¨?_x0002_}d0Ù¸?U äÑ,Ñ®¿?=Â=¸ [?dÌl_x0005_!;½¿'X*¥Ë^z?_x0001__x0003_hÜwý|_x0004_x?qÏarÀ³¿_x0017_ÆÜ=§8¨?¥ëúë¯Ü¿_x001D_)Õ£Y§?±°Ö_x0006_hï{¿ðÀ¯î\¿"ÙÂ×É=´?óìös=ó±?)É_x001C_â¨§?ÎþÛÇÐ+f¿ê_x0018__x000C_ü_x0010_Á¿Ö_¥Q¡Ø?l¤C&amp;_x0002_(±?_x0010_¦0ì²þ¡?_x0017_uà_x0016_lV¿ZÃì»¿f¹Ñ¾?~Ù_x0012_« X±?;_x000E_:D¥¿10Ä+_x000B_=?Àktþ-¿¢N6³±í¸¿¢$w07§¿XÒB'F0¨? õ²äÃ}¿
u_¿_x0012_ÍOär¨¿=ýa®?è¡@võL·?ü_x0018_#Òsý?Of_x001B_j_x0004__x0007_èÍ´?'få¬$¿á /¯·c¿¸r_x000F__x001B_]r?Çùë®?Å&gt;_x001B_¥¿Ó1
fL%?[RÂ¥_x0016_¿©¨Ä¸¿L _x0006_
²E´¿';_x001F_õ_x001C_¿_x0002_«_x0018_Å_x0011_¿:Gt_x0001_7%¦?_x000B_}_x0001_5=Ê¿³_x0001__x0011__x0012_Ë¿È­k_x0005_N¡?¾·_áÚ¿Ýªûè´üq?yò&amp;¢Î°?Ñ_x001C_òçOª?H ÊBt­?L/)aË¦¿«(¦´¿Þñ8¯Ñ¿_x0016__x0003_aÔC|©?a_x0001_Í/´?_x0015__x0007_¦Å½?C2§8±?}osËæû¿_x0013_ÈýRÛ?Á¡æÅ_x0019_³?Ø9Q²åog¿_x0002__x0007_Æ7±_x001F_ù£¿&lt;G_x001B_|_x000F_£¿_x0004_ºãAÆ²?Â^õd¢¿_x0013_ýZÕ×¿åöj,ýÕ²¿½_x0012_¢_x0011_é¬?£ºªU­¿¶îû
_x0005_·¬?ÕÜ_x001B_º@a§¿Þ:B|(?M_x0019_HÝ!õ¿¿Õ½'_x001F_Êr?w¸_ùÀ¿{ÚÛÆ_x0006_?N¸Â¤7³­?_x0008_ä_x0003_ÑÜ-¿Ãu ü¬¿U)JàN$°¿¸ÎÏ W?_x0008_¤½;£Y?[÷àq &gt;¿À_x0018_sä_x001E_Hª?Æ_x0007_bÂ4¨¿fw¿_x0012_©?Ä_x001A_ø_x0001_1¿1bõcõÈ¿@âTH_x0004_?_x001B_Inà£?)u8_x000F_%Y¡¿$}_x0019_cý¤?X_x0012_Ð_x0008_ ¯¯?I_x0006_ÊÇ_x0010_?two`4?^ÖÓéÒ¡¿ T_x0008_DIù¿xÚß_x0001_½T¿,_x0012_Z;¾=·¿_x0005_­_x0008_üXA®¿íEAñ_x0004_¿y¸ÖR÷x?gïAÂå¦¿Md\cò­?_x0003_Ýè¿Å?_x0012__x0008_/°£¿@_x000B__x0007_}©?\W·êò¿¥åíe²?`Á(»Ð²? Ð_x001E_êÐ°?fácÐ\!¿ÝËz²@±¿ãíÓÁ¿(%tb`¶?Æ_x0016_âA£?Á%È´?Òé¾_x0002_û_x0007_?_Ûû¼èÿ¿Úò®rÔ¥¯¿6ÖIhkb?²üEO¿¢Ùl¨¾,§¿!¨¡eY§¿_x0001_ À_x000F__x0011_ kÉ«?éµ_x000E_ÂÂ³¿SÅ!j®¿_x0013_A^xU©?_x0004_³l&amp;X¡¿Õ_x0016_?_x0002_r_x0003_O@³©¿Lån@Êq¹?!QÅÞRÁ®¿rûÀDp?±æ^çÑ¢?!¼Qlæz§??¸p_x000B_¨¯¿Æ7ó¢_x0001__x000C_a?óÓÆ_x001A_Á¿V®z_x000E__x001F_»¿7å_x0019_ªÂ7µ¿ÎP_x0001__x0010_Õ%©¿êÑÏ6Æ¦¿5i.$©?_x001D_;4ÖÙ_x0008_³?t1ù\³¿!_x0001_1²_x0003_©¿*ºÛ_x0005_óª¿§W_x0018__x0005_d?_x0016_ À_x0006_ïÆ©¿6ÜfÕ_x001D_¿_x0014_ÂßJÔD§?Íýç_x0017__x0007_×«?ÓáeîÈX¼¿ø¤¸§?_x000C_û_x000E__x0002__x0003_Å¥?ß8C_x0006__x0002_?³¿@Ð#à®¿_x0001_ññ_x0003__x0014_?!g µæq¿»ß25×¨¿[ª«Õï¼¿+__x0005_ÈGXz¿_x000C_õ_x0013_,·?@6_x001D_ã·I±?®(ß_x0008_a³¨?
Ã_x000E_¶?Q¹m_x0001_i¦?©¯ _x001C_?Ã&amp;ÈzÄ ?þÓiB§8£¿ _x001E_kk¢¿laK$*ú±¿_x0016_4ÆðFe¶?EnWø½?P/DnYÓ¦¿6L
ö.ë®¿Þ@´í´?íscg,=±¿56Ç_¿å¤X=3¨¿6AÑ&gt;l¡?y_x0007__x000B_V°­¿¢ò_x0002_È·z¸?à[ì_x001C_N³¿xÍû¾J#«¿Tô'Bc_²?_x0003__x0005_@áÖ%h¥??=P£¿?j_x001E_Zp¦ª?ö]¡Èh¸?º£þ }=¬¿¬_x0001_¸_x?-|\*ÖÁ¿Oµß{©º¸¿¶²Û¢®?åU0&gt;$?4«¿ù_x000C__x0004_OW´­?r+ÖO¨_x001D_{¿,_x0019_l"^ÿ¦¿MW£F®?gf|}1w?¢_x0014_ÉñÙ°¡?Çt-lRw¬¿©_x001D_i¢Ë??_x0012_G+r_x0002_d¿_x0005__x0010_wÆ®?ñ\Z¨zü¡?Máî_x0018_T§?Èõò°ï?û¶ø`_x001E_#¡¿a_x001C_Þq­t¿ÈAü_x000F_Qåe? ¤&gt;GË3«¿Ó¾G;Aµ?s_x001A_¯å ±?g3#Æ_x0004_X?³·|1_x0001__x000C_ï(±?hBõ_x0003_ô¸¡?d¡f@_x001A_? _x0002_HJ¬¿_x0008_T·Íã?Pø§jó=?_x0012_G_x000B_W _x0008_¯?_x001F_ÖÒÈCóV?]&lt;h_x0017_ªK¿/0À_x0007__x0004_¿¶³9Ý¤Ð¸?ñ¼Ï`D¿²Ê_x001B_²Ë¨?_x001B_3d&gt;À¿foÚý_x0006_|¿0þÇ_x0019_,¿_x001F_ÈÔëÇ°?_x0015_g@ôÕs¦¿¹kb6üö¿ú_x0007_\í_x0015_?VNåÁm_x0011_«?]A.ë_x0010_²?äëÚ"µ®¿¾À&amp;_x000B__x0002_ë¶¿Zæ_x0005_¦q¯¶?¥Ðw2|?ß­Ë§?ífc_x0007_¿_x001B_.iyç¼¿ÖQø¿2er?_x0019_zhî}_x0003_¹¿hFµ_x001A_°p£?_x0002_ °÷_x001A_ú?Loì¾Ê­¿_x0005_±Ï'&gt;_x0006_?ìQå_x0013_@?§ªÂâý{¤¿_x0010_÷_x0018_×_x0012_ý?ñ_x001C_ùÀý¶¿_x0015_)-·p¿üj¬Ä²¿_x001C__x0003__x0019_±Í?Z÷_x0006_"¿£o¿\M9*¥¿ó82¯¿º_x0005_´_x0008_`¤?kÅþ¿_x0011_Ë·¿
ÜÔ Z_¿_x0004_´_x®¿å\M_x0015_ ©?l_x0005__x000E_¿KëWîLo?æ_x0001__x000F_ÕßY?ÆGÇ"[%§?â3cÏm)¿t^_x=_¹?ÿ%ï¤h°?BÞek_x0007_±¿ëõÝù¨¿¦Mó¹f©µ?¿_x0007_×_x0018_ÈÕ±?±å8õ­±? _x0018_&amp;¥?ò_x001D_â_x0001__x0006_w¬?'4-ì9_x0012_¬¿_x0013_OÿR?V&amp;4¥¸?vKÜ_x0001_ÿÎ«¿ÛL£_x0003_û_x0015_°?û#^Aá(¯?X®_x001A_Éjg?öÞý&lt;ñ£?¼3a¬¿wÅ°Pg²¿Næ9êO¢?Ë^_x0002_9Ï·?{ÕSÔ:²?ê²´_x0005_Áqª?ùK_x0012_6§+¸?Õßõ7&lt;z¿ñ_x0017_ò4D¹²¿ÛCÓXY?|×_x0010_æFÓ¯?ìÄN_x0002_Ã¯¿æßàèXe¿!Nð|Ù³µ¿Ïö^ÄÑ¦¯?Yö_x001E__x0004_â_x0014_½¿&gt;ÃÊeÇ¶¿$r_x0012__x0004_·¿6B·Ø_x0019_¢?¶¼HÊÙ³?êHãW&gt;®w?îpmí_x001A_Á°¿ÿjªó*_x0002_¥¿_x0002__x0003_ÈwÊjú¢¿õ&gt;¬?í¼f¿öPÛV#H°¿¢è 3§?_x001F_0«ê3?9ja?èo?.vC~g©¿¦wév&amp;E¤¿v_x0014_H?Bª?Îé{ÿ?@(¥l¿)­Éøo&amp;¿ý¹K =?¬¿ÅÃ=Ç°¿_x000F_`J­3Ò©¿Zô«vÜ-£?´Ò\_x0016_½·¿_x0008_'ã¾_x0015_Â¿lNµ@i_x0014_¿¤Öß.H¿¶¬îà9( ?½ _x000E_¡J¬b¿ÉCtT?§°øùcµ¿¨Þ_x0017_?_x0012_6¿À3Ø_x001F_PÑª?_x0001_¯¿¼ª?^nèa³?D$_x0010_&amp;Rc?câ·_x0002_é-g?¤è¨ñÍY{¿6fN_x0005__x0006__x0001__²?_x0018_ÅÍUê°¡?vìÛK$}ª¿*[%Z_x0006_¯?¢Ã_x001D_ý é½¿_x0011_õ_Ä}V£¿QXü¨Ç¿)ØBº­d?È¶_x001D_¸ð\¿u
ØlÂ¿5BP»®¬¿vÉ_x001F_?ª®?¤Óæ.þ¥¿4S¡Èw^¹¿ßÎk»4 ¡?.HÆ_x0003_¿axÉ_x001B_Ý°¿E~x_x001F_?_x0017_Y¸Õç8q?_x0003_Z!{eÔU?),ÒHL?
þj¡Û¡¿êzÄ¿2_x0019_4_x000C_×?Oñåõj¿£Â¼û}w?§+6Á«?p_x0004_j#ß ´¿+Ôcg_x0010_9n¿b,8OM±¿_x001C_ÎFFî_x0002_¿Ã»³_x0007_¿_x0001__x0003_77 }¸^ ¿zþQù·¢¿È"_x0010_F´¿Þf#+k?ØÂ;ðí ¥?¾,Îh×¿|_x0003__x0015__x001E_2?[,J*C¿Ó?²DÚ§¿Ù¡ñ_x0019_­? D_x0012_8/X²¿!=ªS$®?\éK¦?î/_x000F__x0002_ÿm¿_x0008_þ}]Oâ¤¿GÎÕsþ²?_x0018_@SVª¿\CB|t²?pÇ_x001B_µg$?¦m_x001F_§Ú¿£qg¹_x0002_r­¿Ö»1óM´¿¤!ðê¿
âWã¶7 ?îU_x001E_u?8Ëk£¶¯¿" F¸Ë¢?=åâ_x0017_"
½¿ÛÔ( éïc?ýØw&lt;y*´¿øX´Y»®?©GÈ@_x0003__x0006_v¯±?&gt;_x000E_þ'¯¿]`_x000C_i9ì¿pE_x0002_h´?öç#¹+ó·?¢c_x000F__x0004_¬c¿Þ¦þ»)­¿1x_x0018__x0013_Y¿_x0004_ÿ¾_x001B_ÝÈ?.M_x001F_mÌ¡¿f°l´WÓº¿¨UÂ_x001D__x001C_ª?GUéóG_x0005_?¹¢AÔJ¨?üÉÅÌÛa¸?ÿzª_x001D_b?ÀäÐ¡¹)¿&amp;Ã¿}©?_x0001_nû!zOl¿_x0012__x0008_Ç6æÌT¿"yå¦Ë¸¿Oï×cI?_x0018_:äà¤?Ô»6Ò#c´?azó¾ÿ©¿TÝÝá±?tPÏsý¥?ã®þKJ_x001D_?J³e 8¿;_x0014_Z_x0011_f«?Kü÷dLÈ±?79_x0010__x0014_ô§¿_x0003__x0004_4bëN\b¿öÄDý«¿öMÝt³?½P_x001F_îD¿_x0001_¾^Å_x0013_ì¯?øYBbÀ°?j ¼%\?g_x0011_?_x001E_¨¿î·Á³×y¿ºò1­¿Ý]Éº_x0018_®¿»PÝÜ½æ´?A¿_x0002_Àê`?èÝÿCò³¿Æ}õFmp¿©4ñòÑ³¿ë¶JW_x001C_¢¿?f&amp;å0éz? (ÿ£?ÊDHN[:¶¿E_l=·Å«?ð_x000F_ø2_x0003_Ü?ªâà¥¿¾þTä,·¿_x001C_µ2_x0013_ö¢¿ÜýjÚ5¥?é_x0017__x0014_N_x0019_²?ÑÇ¡_x001B_H?"áqåy¿-ÈßöÏ¡?ÛUY_x001E_xÎ¢¿X¨;Ù_x0001__x0002_î¯?ñ£M§¡¿n~0¹Ü_¡¿X©Y6þ³?²I´?±¼ªæ_x0002_¤?V_x001C_2nYØ§¿{=Ò¯V_x0005_w?Jò¸óÓ¶¡¿_x0017_â8½ ·¿´Ó_x0013_x©¿þ«æ2ËÐ«?J:©Û.b?.éýk¿RU\ôa¸¿G_x001B_ç_x0003__x0019_¸¿È_x0017_Cö®¿ôÉeáY¶?eÅ)7_x0012_fº¿þÐz@Ò¬¿_x000C_Q_x001F_k8o?Y&amp;_x0005_]_x001F_°?ýõu_x0012_ñ&lt;?Sô_x000E_&gt;?ÿÏúTém¿_x0017_ÂÚ»,Ø¥¿_x0005_`/þ-ßÀ¿_x001C__x000E_5!y¯?j&lt;±½´_x0006_¨?ÐG*_x0005_uv¿ZÕ¾_x0006_W¿¯îäj$¨¿_x0001__x0002_î_x0015_)À?Ö½_1&lt;²?±_x0011_Üs/·?V_x001F_0v£¿º_x001D_®`i­?_x0002_Q¹ÌÍüx¿W±Ê*£r¿gYåMjX°¿±Ï_x0010__x000C_A9~¿KóWÄ¢?åÁ3_x0013_0X?ç_x000F_9Õö¿è`o_x001B__x0003_q¿k¥ÛVÓf¢?Ü_x0011_/y¦?OÔÀ%ô£¿ì=²àT}?_x0001_#ªL@º¿³_x000C_Á°:®¿)U[có_x0006_¿ÖÌ _x0011_à§¿
/4µ"V¿b_x000F_\6¶?_x0001_ìô]²¿å2E_x0013_q±?_x0007_¢ÆYþ¸?+?ý]o±?®/_x0002_ö_x0012_ù?fìjk ©?_x0001_b_x001E__x0012_?Ü¼õ_x0005_a´¿«r_x001B_Ý_x0001__x0005__x0003_¤¿nk_x0008_nÍª?óM¦ °?8­§±%³«?î_x0007_P{dM´¿µ_x0014_û[w¿Å_x0008_GèÒº²¿H§/×üy¿E¿·VWÿ°¿Pîôê?&gt;8u¡_x0017_?¿õB0Ö4¾¿º8òËý¿¸ô½´7»¿|j¡ïH¿_1í@:_x0007_?¿cz¥Ú&lt;Â¿"rCÃp?NÌ_x0016_y×|³?=_x0014__x001C_U_x001D_ã´?§¸@ëS¿´_x0004_èâ¼µ¿çE¶çkZ«¿_x000C_¥fÒéA¯?j ¾äº·¿o¬Ï&lt;û¿i_x0002_&amp;_x000E_Â°?ZÔ®éCóX?Å¹Á=¦üz¿_x0018_½Ó_x0016_Éãª¿¹ýv*£¿zJÔ/Á·u?_x0001__x0005_¦÷¢mFª±? ¡_x0019__x0015_ø¿îé´Ah°?l}¢ÿ4Á¿&amp;_x001D_tÀA?ø)_x0005_p~?_x0013_KÄw¨®?ý£tL7¸?_x000B_¬Ý×?¶,D,èä¶?ÃJ_x0013_V_x0003_b¿Óýå\Ô ¿VQ&lt;B_x0002_?Ï¥_x000C_B?«;4_x0019__x0016_¦?¶_x001F_`r¿ªPáÞVW²?æ_x0013_çÚ×¤¿ñZO_x0004_7¿)53X"°¿¹_x001F_û6~·¿Î_ó×x¡¿»~W´?³fS-u¿Í_x001F_ÿ©z©?-Û80E²?Eºß~=|¤?·¨PÜh=?Y_x000E__x001A_¨µç·?3Ýõþ_x0008_¿Ä5e£ê«©?õ"/_x0001__x0002_YX£?_x0004_Rþ^ô¦µ?)ÐÇÇª¿_x0019_fDa_x001D_¿ea·³¿_x001C_|¦á&gt;(´?x_x0007_Ë±?ìþH¦_x000B_ø£?Up`x?_x001B_@9&gt;/?"ÀcÓ8¨?åÂt6J¢?¶1º_x0012__x001E_Sy¿i¬¾{k¡¿_x0010__x000E_l_x001C_A)³¿$Úd_fß?·_x000F_{¿0±á¾Ç.¬?P(Ñ_x0003_Mï¬?_x0006_S_x0012_~·?á-ÇÌbXm?½ Èu°y?ð7}f_x001C__x001E_?m¹.VTf?Z1Û÷½r^¿ÎU{e8ÿ°?°ùM_x0007__x0011_+§¿-l_x000C_°¿AGæôV ¬¿®_x000F__x0003_,fu¿g_x0008_æÿã´?Ç'EôÒ­?_x0003__x0005_üIâ_x001D_éµ¿-Iq`ÌG?OD¸¯¿_x0003_Æb¯ª¡?1oèw¸­¿ìM_x000C_WÓ¯¿ÊÕ·_x001A_½¶¿#;_x0007_6íõ?úÖñä¼@²¿ÑDà_¯?áÆÇ#±Ï¿Ä¢ø_x001B_Y"¨?¼Òõ1¼ß°?_x0002_+tç¦x¿4Ç_x001B_O¼?ÕYÖId_x001C_¬¿ú]
{Õ»¿X_x0001_~÷!½¿Ñ¢CÜv¤?_x0018_É1½ìê¿wÖEHí¿F _x001D__x0005_^B§?J°O2Z£¿¤[¨5c?æ4_x0002_øz®?*_x0014_r_x0007_u¦?%2E¼¨¿_x0004__x0001_ _x001E_ro?¤Fa3Ù_x0011_¥?~è¥{Ô¿ô§Yp³?]fÖx_x0001__x0003_f¹¿9Yë»¿iw´H¡¿Ì91_x0013_ó¿½_x0010_m{é°?¹.Pê¤ ?ÁáÔÚS@¸?&gt;/RÎ¥s¿Ã¸ß_x000B_Ö¿A2©_x0016__x000B__x001F_g?CÃV¹¯®?N9_x0014_3£9¶?O)þef¿_x0010_núÔíN¥?éöøtr¨¡?×´ÔZ5â©?_x000F_4½Ùµ?PðØïs?=ëÕv¾*¬?E®_x000C_ÙÇk¿çÿ á_x0014_Ã¡¿þ_x0014_ÿÆK_x0006_¼¿¸A&gt;¼ã_x0016_?¾òöïxíª¿Æ)Y_x0018_â4¹?Åóu\=C¦¿_x0007__x001F_sÞÉ2j?BF_x000C_°_x001A_j?¨®_x0018_­4$ ¿_x0015_ô.ê_x0013_¿Dª_x001C_Ö°¿¥Õ¶_x0017__x0002_?_x0001__x0002_úò_x0004__x001B_Þ³¿zý@×J-¨¿ZCPÐ_x0016_n¹?_x0007_
ýW¢Â¡¿Àþ¤´_x001B_©?$=,Ä/ª?Gè}Ô`Å¶¿Ep'_x001D_?³_x0015_j$MÊ«?_x001B_fb(¯¸¿)_x0003_¸_x001A_?góGÁ?kÕ÷ÎN_x0019_´¿çMi&lt;Ëû°?¢¢/]¢y¿Ûºù_x000C_è*¤¿kQ'ºçM ¿+JuùÃ=?wØ£.Ã¾¡¿D÷hçÌg³?_x0007_·Òw_x001F__x0019_?_x001A_U_üR¡¿SKÐÝ¢?©_x000E_}~ÍK¸¿ºhYK_x0014__x0006_¿aÍ0Jæ³®?uG_x001B_×ÝA¸?»ËIÄï«¿¹;öþ½¿Î¢&gt;yM¿cv_x0007_H,¯?_x0005_Å4_x0003__x0005_Wo¯?ªÌh¿ð_x0012_Ws_x0001_·?fìT¦J¬©¿l_x001D_wQ¬?Ó´z%µ¥?!ö·g_x001E__x001D_¨?Ã_x0008_;cQÍ®?t_x0004_KõC¿¿^_x001A__x001B_%«?_x0008__x0008_ºÒTÏs¿åÂ±_x001D_i_x0013_¯¿úØûØ£m¿IþºbÌ_x001B_?U}ðëª¿¼Uô_x0008_Ä?[°_x000F_ÛC¬?üoç^ê_x0017_¦¿YÁa8«¿·c'2a5¿.&amp;@[_x0012_¯¿ÄI_x0002_Æn¿yOÝë0°¿É_x0010_3NÜ@?§k;vO¥¿Ð_x0001_è6?m_x000C_«*ßs?/_üä¦??+úoHÑ¬?BE"ÀÇ º¿Ãq¡-½¿Öoka_x0008_°¿_x0001__x0003_éÿ©ÙlÐ±¿&lt; Q_¥?ÁÕ}Ä4£?ï_x001D_i_x0014_û¿ä±¹H_x000C_w?c¿ 1q¢¿Èbódè¯¿GÏ6Ç¿_x0003_°_x0007_áJ¯¿Ï_x0007_ì$W´?ü]_x0003_ÉN©¿U7B,Dr?_x001F_ ¨ì_x0002_´?ô_x0004_ýXx?!ÓÎÔÞÝ§¿5_x000F_ª?ð¦¡¿Çõ_x000C__x000E_ãµ¿b1ï}_x001B_¿´ofð±¿1øÄ¨?ÖY&lt;uî}²?µ_x0015_rý_x0015_j?.Y,¸Å ?}·êúòx?îs$¿-PË7¨¿g(·Ö°?1²ËLcª¿u4ôÿ÷O°¿¸_x0006__x0012_¸sêµ?é Ûô­9«?æuC_x0011__x0001__x0003_¯´¿_x000C_±[4Ì¸¿_x001B_&lt;ô$_x0014_?ÇM·òoúµ¿¸¨+Ú!.?¶_x0002_E
 ²?_x0016_="¼îªW¿ÊNÞD²?ÕÍmó×¿Ý°©_x0013_h½©¿&lt;ÈÛ&lt;O«¿²Å-8¨±?_x0018_l%_x0002_¤±?ÑP(£?UiÚÌ-Û?_x001F_Ác_x001C__?_x000B_ß_x001A_ë³ä¡?¹_x0016_¦T_x0003_L¨?@P`_x0001_:¼¿J_x0014_îÇÅ ¿qìr[Ûi¿û_x0001_êé%±¿ÁÝLháS|¿7z½g¹¿)í¥1th²?F^sÑr¾©?_x0006_ÑÃ³}Í´¿_x0008_òØ.¿MHýÈ¤ ¿%=GU ?Dx¬4¡?oé¸ÁH¤|?_x0001__x0002_Û7#×1´?º:³Õà«¿ö_x000B__x0016_Æö;z¿?²+È¸¿Ãóµ¿=«¿d²¯µãJ¢?ÅÄñu|ñ­¿Q´ü=ß?­Tû|¿¿f÷_x0012_§uª?:Ò53þý¿)~Þ Uª?Wu=àtµ?Õ_x0005_Ã}?RÇ|Ù¸?¾ög´G¿àøÖûº¿»ãÏb_x0015__x001F_º¿¹=_x0013_.¿RëkÑõËª¿ß)¬C&gt;aÂ¿?_x001E_÷×/¿eÍ%Ëµ¥¿_x0015__x001C_b;to?s­_x0002_Vp?ä_x001C_«þI·¿së°x_x0008_q?_x0013_w×¤À?©T­XÒR?°Î;bãâ³¿÷_x0016_àEa»¿º`´
_x0001__x0003__x001A_äh¿J)ÓÿUÃ{?ï3È¡Ô¿ù_x000B_½mò¶?tÖd¤ñ²?0_x0010_¶´:¨?ÚáBó¦?öÞÇgMQ¿¸íÆ1_x001B_yª?¡¤nÊh^l¿&lt;?&gt;h¿ên_x001D_w¤¿yV4_x000E_ê¿_x0007__x001C_¡f«¿8AùÊ_x0011_§?uðªb*È«¿CÕøbÜ¤?¼]_x0017_DE_x0016_?_x0010_/ª_x000C__x000C_Þ³?ÆÉ_x0002_^º¿_x0004_÷jI0¸¿_x000C_~Ì©6¶¸?Û_x001C_ _x0017_§¿H_x0016_9rXý°?ñ%Ä_x0010_@é?9¾êfa$¬¿eozÓÌ{p?[r_x001F__x001B_´¿Å_x0013_Æ¶?Ro_x000B_n?_x0005_¨¿Iÿ_x000E_¹º¶¤?×ÙÖ¢k°¿_x0001__x0002_½_&gt;SÀ¿(ºkÎê_x0018_±¿W(0_x0018_ ¿yó Cà¿þrªÜ ?;+_x0001__x0002_èL¢?îJ®c#P²?¨`_x001E_ö6Ï©?;Ì?·À_x001E_Á¿UÌØur²?P_x0010_£Í_x0002_ä¾âÚ_x0019_9Am?!_x0010_Hë¿W_x0015_»:èt?èÊ_x0006_¸Z»¿1ÐgI¨¿Z¤ò­£?'PIb_x000C_ä£?Öò»ì~v°?Ñ&lt;àe»¸?îó._x001D__x000F_x¶?óªpÆN²?¤ÏÏ_x0007_æV¦¿ã1?_x0008_¿;ª`°ey¦?`UÓïm0³¿5&amp;33ÒÓ¢?l¢I?2lj)ÆÛ¿&amp;_x0011_8_x000B_/¹?ÑqßHü?ÐD_x0001_
_x0001__x0003_6 ?`_x000E_ì{&lt;&lt;®?õî@9@ùå&gt;êì_x0019__x001D_Ô¥?Ì_x000F_h!c ?l,_x0011__x0016_m¥¿|r_x000C_aÂi²?C_x000F_pTÎ£¿s_x0014__x0016_Ö¿D!Ô¬%±¿#_LÿØ¢?_x000E_é°Gdµ¥?_x0017_5_x000C_#ð§?_x001B_µ_x0017_Jt¿ú¯{Ä\¿²ê¯®B¥?Íju(Ã_x000F_?õùKm_x0012__x0011_°¿;6R£ìÔ?_x0002_ÕÉ_x001A_@¸?²ù¦Ú½¬¿´É'°_x0004_¿ÞýÏ,g¿Y\£Ý)¶¿ô®Çef]ª¿Ußly3_x0006_¿ü_x0019_Fª¬?²ücEË?¿ºp_x0010_ø¿utÿÂÑS?ÙAc½_x0001_«?iÔÇY_x000F_GS?_x0002__x0003_»ù_x0016_óè±¿=ês!Ù¶?Í\Ïý_x0001_¢¿ø¶$_x0012_ñl£¿ôz_x001F_©Ç?¬»_x0010_&amp;°¿hâ&gt;_x001A_òº¿wónhLì¿§ù&gt;F´?àHó_x001C_dp ?ñöM¤4£´¿_x0011_ _x001D_iìÜÂ¿8l_x0012_¦¿åh_x001B_¹¿·­ä)qÃ¨?N_x001E_¨'YÓc¿_x001A_$¾ð_x0018_]¿FÌ®_x000C__x001E_°?ým_x0008__x000E__x000B_¥¿kQ¼F_x001D_.©?_x0015_@ûu6°¿¥¼dM+±¿[|¸¡¢¿¥À¤ì_x001C_þ¿ñû/é"Y¹¿²3U&gt;qT£¿k_x0006_î½¾_x001B_µ?éøÊ_¹¬³¿c_x001A_k_x001E_x?a}_x001C_í´z´?@øç_x0017__x001E__x000E_§?£brû_x0001__x0002_.b¿ª ÑX¹íb?î¹À_þø­?BÝ_x0002_#F´?6_x001A_Vuï­?ò#_x001A_ù_x0010_/¸?_x0007__x0006_op§[`¿¯Õ^~àe?8ü_x0013_g?âËAP_x0012_þ«¿r_x0006_9_x0005_=´?¬Aë-_x0017_M¸?º»ç¼Ón²?GI_x0001_u]&gt;·?8ô6a¢?JE" ß_x0004_µ?@Iâ®Ð¥¿¼_x0012_Ì[_x0005_­¿Õu&lt;îp?_x000E_ºV×¶UÂ¿}_x0017__x000B_mìü?'X*bý;°?]_x001E_jÖ¥Â»¿o_x0008_Éfÿ ?AÁò)¢»}¿5íãe_x001E_H¿_x0005_W_x0012_/¢¿ØB±t!°²¿_x001D_ÈéÇÍ¸?_x0014_¿Ä#ê³¿KáK_x0007_¿ï'-r#³?_x0001__x0002_ú)ù_x001F_5¿ìúüB×©?ælìè7¨¿9´8mä?Äi02ï°?©_x000B__x0015_3_x0010_ë?ý_x0011_Ià ²r?pöKÙP¿ôè÷rb¨?ÊxnCE?_x001F_½à_x0017_B? Ìx_x0017_Ém?÷+§«÷«¿._x0006_î)Ë ?f_x0004__ç×²?¨zÅ¦Ñº´?fa_x0014_Ò_x000F_ä³¿m~â¶Ã¦?AHûÙHd¤?æ)òÛ±?s0ö¿_x0011_7p=,r¡?&gt;
Ì7Àª¿¼¯¢ß&lt;t?}uòÑ;_x000C_±¿Á,;*« ¿_x0002_Ø½_x000B__x000E_¿_x0010_oTzÒt¿.ÏjÃ`Õ´?P_x0004_°}î5`¿ kÅáÃ÷¦?É]ß_x0002__x0003_Õ·¿ún£«_x000F_¦?ê_x0010_Ý²E?Â_x000F_¶ús¿kcçY­?_x000B_\_x0003_5T\ ?_x0001_½ÈÖIz·?|âhj4u?ôØ?üðä§?½tù_x001A_uÁ¿Mô·sÖ¿¼}yý­¿\_x001E_
mDÊº¿u_x0013__x0019_xBQ²¿àÛYâ_x0011_ö\?'£_x0002_«Ë|¿_x0017_æÁÂ_x0004_Ì¥¿ÚÒ®õ?@§_x0003_u©?&amp;¼ãàÆâ±?'92*_x0019__x0008_³¿è_x001D_úf_x0016_Î¿=ìÇP?º¿oæ_x0004_µ°Øª?gyG?õØÆÖ?¸£?þÛA°¿Á_x0017_¸ùT½¿ý¿ÁÂ]Ø°?°E_O ?ÐzÚ½_x0017_=¨¿gÂ_x0018_m_x0011_°?_x0001__x0004_Fù¥æi¶¿BÍI¨?Y½_x000F_#8n¸¿Mnx|_x000F_³?_x0002_aÑÜEe¬?¯ß´ÇXw¿'@_x001E_PÑM¿%_x0004_iä¨_x001B_·?°o
ü_x001E_ç¿_x0001_X_x0003_áo5³?_x0001_FÊ»_x000C_¿Æ&lt;$»-ím¿½&lt;0_x0010_Q¿Ü)Ñ #÷¿0Áû18¿ÛèV'¦´¿Ï¿eKÆ¤¿].ß_x000C_ÒK¥¿ÌÈ4©».?(CÑ1^ü¥¿PÃØÿfÂ¿e_x000C_cµú]¨¿_x000F_\/ÁÏ?Ì_x0016_×Ôäë¿ÖÊkG'²¿^D_x0005_æ&lt;¶¿ÿ_x0011__x0016_?±¹¿1çvIk§?'_x000E_âOÊkª¿ÙRHîº?_x000C_÷}:Í6©?¬:ÝÖ_x0001__x0003_Àç®?.f¢K\\§?ÓIóNL&lt;µ?ûo_x001B_D³¿rM(¢¿´¦wýn?õ"¹?_x0016__x001A_Øà_x001F__¿Ïh$cjl°¿Q_x0018_á_x000F_êz¿n'&gt;_x0006_&lt;_x0015_¡¿áb_aD¢¿©«¼%`·?_x001B_2Í 5®¿_x0012_n·¨ª?q]Ü,î.¡?YE@Ä_x0014_¡?¨6`-±?nÄv"è»¿Z ¹, ö³?Ì_x001F_²I&lt;k¿EúR_x0002_Tú?P¤§_x0017_¦L¿4/VþÑN¤¿&amp;_x000C_É§e÷¿õË_x000C_®?w_x0010_á0¤Ú¿bATT(¦¿y_x0001_è°:²¿?_x001F_MÌ._x001E_³¿M!_+V°¿_x0017_ìç»ù?_x0001__x0002_+V_x0003_()Ê~?®ëiÜ¾8¿À°¸-ç_x0007_¿`_x0015_¹~A¿&amp;óÈ½Ñi¯¿ñÔ_x0015_«X³?;;SÛµ?ï&amp;G¸¾·¿½3`Ü³·?Ûºf_x001A_Ü¯¿«-_x000F_r²?"_x000C_ú¾¥A?_x001F__x0007_;që²?/÷`ÇÅ_x0012_?uiÐw?Ft»_x001B_·¶¿_x001D__x000B_å°¿G§@±Zµ¿_x000F_þ»_x001A_4_x000E_¿_x0017_cNÍc¡?qz%_x0019_f¨?Ü_x0018_W{­¿_x001F_úYnµv?l(M8×î¾¿_x001D_åy³Y§?!@_x0019_XH¿Í[! i©?BÉ\1o·?á/ ÉÃ$¦?(vòít7¤¿$_x001F__x000F_«ö´?añ_x0016_Í_x0002__x0003_¿_x0005_¹¿_x001B_çnúèV¿^½'owé¢?ñ÷]_x0004_&amp;±?ý_x001A_ýÈÖP¿Ä_x001C_Ä¬ú?F»_x0001__x0002__x0015__x0011_¥¿_x000C_±:É$¿ T©µ¦¡¢¿m|ÔMà®¿J·k÷V¨?9_x0005_Íq¿´¿ÀZ'°yîN?VdD9_x0013_¼¡?KýÃë_x001C_²?_x0001_#Ú$?ßØß_x0002_r¢?Î³_x0001_-^²¿¶_x0018__x0016_©$´¿uÜÌça_x0017_v¿çL¯|Ø]°¿_x0015_g_x0012_%¿ßÌÁáÕI·?§ðÛ?vw}¿¹ó+_x000E_ä?_x0003__x0001_ËÚm¨¿qOÍÏL¯À¿mP=ê=¯?¿ä&lt; 5Q¿GÍq4_x001F_5·¿X'Ü¿¿/¿ÂöÚ?_x0001__x0002__x001C_¬ñÁ¨«¿à_x0003_@Úo¿-t:[§~?_x001B__x0001_Û¿( ?Ý_x0018_çæËS½¿cfGK`÷h?oc+²of¿Øå_£_x001C_t|?ù¶
&lt;_x000E_²¿?_x0014_ØÓb¿¼®Ç{Y¾¿ä(úÑBL³?iª3¦r¹?={_x001A_p_x0005__x0001_¹?¨_x0011_J·H§¿ÅÕ{X¢¸?I(ÞéÁ+«¿f_x000C_~5gM?_x0017_$!¼bq¿GjÇî´_x0010_¿ÁÜ_x0014__x0014_Ù²?éÓ_x001B_?ªN2Ó&amp;{¿8Ðì.¤?8»Ü£&gt;|·?AÿÔ°üÏ?Øßãü ?þf ­{ço?_x0016_cJ&gt;_x0012_Ã¿$vqí¸¿ÆaÊØ³Ý¿ô²0_x0004__x0001__x0003__x001E_ç¨¿_x0002_1°_x000F_¬?äJCW_x0017_¿®?Ã¯@úß·?_x000C_&gt;"/ê§?_x000B_¼áÊ_x000C_¨¿9g[ÊE.?æ|ß]åQ·¿Ô¬HàÅ?ÑáÒ,Iª?FHXp
¸¿ä_x001B_Voê^Â¿k_x001E_:k9?A×çyË³¿/Õ­÷)Ûc¿ô&gt;|½«?_x000B_r¥R§©¿êÈ_x000E_Eé?Ð³MÄi?Z?9a¤?`f¿_x0019_#òÅ¥?_x0014_çPj)Å¨?ën_x0011_h:0¿}ÔÉ8¤?ý_x0012_k¿åïHìJ?´Ê&amp;híA³¿%]â;°?@ÌCè_x0012__x0002_¸?ÿJR4&gt;"¡¿4iíÛ_x0014_æ¥¿_x0001__x0002_/Ð³E?_x001A_WÿúL¯¿_x000B_¡È3
%¿_x0010_¥_x001B_ùN¥¿ØgñtKã«¿Ù_x0005_zèÇ´?Ä«Î³?Á"äw¿fçÄu¶?ÇâVZE_?"®æaÉ«?ü_x001D_Þÿ¬_x0019_¿_x001E_)*Ó\¿§Åõaæ`D¿ÈÑè±_x001E_¿èrn¢_x0018_)¹¿ó8aþ_x0001_Å­¿º|òkâ£¿Nb_x0002_öq¢?Nb_x001E_~°ú¿ë_x0007_ô¢Â¿_x000B_=äw¨¿'rEUñx¿Ø
#¨Å?$|x¨_x0008_ñ°?}û'Ò\¢?_x0015_Î_x0011_'r¿0x+_V_x0013_¢¿Êé:F6Ìv¿Ã©_x0001_ôh²?«FÚH¢?ÓNç:_x0001__x0002_g9¥¿[£¨éç?R_x001F_¼¿_x001A_ U¿¤i_x0003_ÊÒ¡?êÒÏ¶J?A½ z+¯¿_x0015_¾~â7?ÛÝ_x001B_øÎ´?W©{_x000E_Q?\&gt;Q3/´?_K#\¦,ª?ý0[µ{¿B)j%0Á¿iÙubm¢?sb_x0018_$gì¿ûñ\_x0012_0Ü?±al¦Ã#?=xãYÅm¥?S;püÇÇ¿h^ì¨¿1¸oãÈ{¡¿KÀya?æé©:%_x000F_v¿Ø_x0013_òZ_~?Ãµ_|±?ësPÓ¢?¨_x0007_ò`z?Vªòy¨Ç±?_x0006__x0014_Ô_x0019_ù¿åç_x0006_=¤½§?_x0011_9*O^±¿=;º¿_x0001__x0005_¼óÃ¥?6(ëæµ?½ø#ÌÁ±¶?&amp;)ÃB¨¬?Ô¶m&lt;.´´?éIQ_x0007_?!_x0007_w_x001C_í_µ¿ôýß_x0004_®¿õôós_x001F_ß³¿þ_x0013_lcÖ¢¿K@_x001E_}e¢?Gà©µ.H¹¿ÄÔ«¿^Í´¿ïýÁ×£²?´®5XÔ¹?ò¨q)ý·?\´&gt;¡¹_x001D_?-Lýy5?÷kõH°¿_x001C_¦_x0017__x0014_'(?_x001B_óÙÂ¸¿°Qír]Ûr?Æ_x0005_ÙKÞ3±¿¤_x0002__x0014_bL_x001B_©¿bBF_x0003_ü*ª?_x0018_Êÿª_x0017_µ?Ì¼¶zè¿Rß_x000B_d¾ñ?£_x0004_f×Ë²?_x0017_©¢_x000C_ ²?õF,äãî[¿l_x0010_À_x0001__x0006_??Ö_x0002_ý¯¿D'rE%Â¿+Xw½x¥¿I¬ð­, ¿©w^»p©?_x0017_·´?Bÿ_x000B_&gt;Ê®?»D¬U_x001B_¹¿ÅóÝP©±²?1&lt;~2[§¿JÝüxy?à×__x0019_}Á¦?_x0012_8ZÈp»¿×Ë}#Å©Â¿_x001B_0_x001D_±_x0004_ç¿_x000E_9 ã¾£¿_x0003_Òú_x0018_+s§?ö±Ã»P§¿¡-¶×_x001A_?ÈçòZ@Ô¯¿_x0012_Ý9_x0002_?HÎõ9/®¿þ_x0005__x0011_Øü2½¿{¾ì7#¿Â&lt;hA^¿äÃ_x0012_/?Wa¿*ü_x001E_äÑv?þÅêv·?µ(Ð¾ã¿_x0003_·æ_x0008_-?ç3ìïo²?_x0002__x0004_²ñÂ ¹?_x0016_B_x0001_I?(Ñ`¶§¿ù³ê*¹?©w§¿ý§RÊ&amp;_x0019_´?1~?$ö¨¿_x000E_Ö.óè¢?½_x0006_Ã_x0007_¤¿PNÆ´¿_x0010__x0007_i6B¿«Ý«µT?HZ&gt;#_x0008_Zµ?¬YCpá?ôQ¹§â¿Ò}ÎYVBÀ¿ù_¢Aò^¥?-l ~B££¿ìp0Ç»¸?¼ý_x000E_³_x0012_£¿^_x0015_?°K4¿©5L_x000F_úº¿/ h{ ½¨¿MvÇW*Ñ¿Î"`kØh?ÖÒ¸_x0004__x0005_pe¿¯²d7.9³?_x0015_á)ð¸i¿.ë²_x0003_ª?ÍQ6È¥²´¿_x000E_í_x001E__x0013_X´?À¯¯_x0001__x0002__x0005_³¿Qu_x0013_­¬ ¿ws¸ì4;³?fö¥û¿ÚJu0î¿¬ìïÇs?KåiÍÊ±?a@Å_x0004_8_x0014_°¿É'ëúÄµ¿\_x0001_ß_x0002_c¿Z_x0018_»»F-³¿B¿_x001F_£¨?{fªY8#¿MKçA?ù7&gt;²ç_x001C_¿¶_x001C_fÉDw¨¿Ù"ì·¿ãif´3þ¿vì\yåÞ¬¿v6û&amp;ÃX¢¿Õô·Ïé_x0008_±¿O^"¿¯èkGæx¿°ðWeX?Õ'TjPÆ³?[_x0004_Ú5­? \¨i¬¿DÓ¦ÏZµ?²_x0004_i¦úº?Å_x001C_Zh¦Ô?_x0014_²ÀÛùn?EK¢@_x0008_#¸¿_x0002__x0003_ö3_x001B_{_x001F_ã?økÊTÛ|¿A·G&gt;ÆE­¿Æ_x0011_²_x0004_Ë£?É2#XÕ£¿_x0011_×_x0015_+?èç[/§¿ýþÚÐX&gt;¯¿¦YºW__x001D_°?_x0003_îgPr?Ù0üÂ&gt;´¿ºÅãñ¤ÑH?¸ªavl¿_x0012_ÖÀ2£]?^(7_x000F__x0003__x0003_¸¿=Ä_x0017_3¹??ãh_x0007__x0014__x001A_­?é
ü±Ìg?R_x000B_2_x0001_Ïx?3îÎô «?_x000B_é/Æ_x0003_?£L»¿e_x0006_ÐÑä·?Ézüa°¿ÓùHH\xv?[«S;&amp;§°?_x0012_±²Èe?_x0012_îÏ¬0ç¢?ä_x0005_©*5uµ?_x0014_ÓU|_x000B_n?ùÄýªgu?äP½y_x0001__x0002_L¿ú _x000B_L_x001B_¸¿Çæº 9H|?=â:WÚ¦¿/â,VÊ?þ°ýà'¥?V=_x000B_ A÷?ôú_x0010_Ó_x0007_¯?_x001D_¸DîZÞ¡?Xz ¿_x0006_Æ7gr?h4
_x0002_¡¥¿jzByÏ«¿#²»C·©?ôã_x000C_ë-?©©¡Jª¿;]J3!¼·¿_x0010_¬ï®»±?]Ñî×²¿4DnÚu²?$_x001A_ÿö÷±?¹#_x001F_15W ¿I)_x001B_²¶?dÞM°#Øb¿ÚiÛo-±?YÃ×ëó¿¿ÀiWKª?F¿/z¿$ù#Õ¥Ö ?_x0004_¨_x0001_Ë¿O_x0017_·éü?Ñëe;îz¢?_x0005__x0006_l_x0016_·Üè°?å_x001D_n¢s³?ÌedÉ÷£?»ä?ñu¿uäÉq¡?á_x0002_³,ÔX¿Ã#_ë²¦¿b:_x0015_ðû_x0015_°?_x001F_Ctõà&gt;?²ö±1³¿ª_ú#2ß¿Å6`¥.Ù?Â_x0004_üöC£?2J_x0007_Rz¿_x0015_&lt;D-q ¿jUaÜÛ?_x000C_EºrR_x0007_¿\#_x0007_xm¿-Dï_x0003_Ìµ?J«È»¿nÈGÊ¤_x001A_?á&gt;â_x0014_¦¤?_x001C__x0005_CsÉ¹¿_x0015_ÿ_x0011__x0001_D_x0013_?GMÓ_x001A_Pª¿Ía
]µ?g.]_x0007_3ã±¿n_x0019_À²Ó?_±¬×_x001C_%¨?¹_x0004_¿nûðó­_x0007_Á¿âçzF_x0003__x0004_L+a¿¶4Pýyf«¿#F]ML×¨¿Éï!Øå²?ïte_x001A_ä~¿d_x0002_Úq=7R?ä½_x0001_m¿ìö_x0001_ß6¥?Dt&gt;­!%¿_x000E_úÖ _x001E_¿_x001C__x001D_î;ðn¶?@ôôYµ?__x0017_þà4/?Õûr^Lµ¿"ùän_x001D_T¸¿_x0013_Ó¸KMÓ¬¿ê¸_x0011_zê}?±:m=_x000C_&amp;¿N¨ß_x0019_¿ý_x0005_v#óÆ¬¿ú­ÎW!½°¿ºMK¦º½¿qSåí ?öÕ_x001D__x0018_Ùä£¿~öPñYvÁ¿ÕÙ#Ð%¡?óJCh¿Ì`Ôà(¿6.¢Ù~Æ·?»_x0002__x001A_å¨?UM±ÝR¿_x000B_h_x0018_û_x0008_?_x0001__x0002__x0018_8d³ ¿_x001F_³r;«¿NêíLPK?óû£oPµ?_x000B_^Û÷Oû¡?8vüæÂ¯?-:@âìT§?üN_x0011_Êlª¿0ª$åbG?* ýÎìª¿ÈZN)~¥?ñ_x001C_L_x001A_¶°¿uÒæM»%´¿e_x0007__m ?Nuôª_x001E_³?½Ó(_x0007_`|?(7êRD(´?¡³°ÁÒ)²¿W¶xá¶¿ª¼TîO§¿®`é¾u2¿C"¼'Äö£¿Û Ù°d¿¿îS¶ìè¿Ð¬mt²¿bÜ_x000B_î¢?$èt¯5¬¿ëGÃë2(ª¿ï'N¦tK¿¿º_x0007_Á´§J¿fÎ½§¿i;º_x0001__x0002_N[?ÄI³_x0008_z¨u?*ëW_x000F_úq?ÃÕPÄ¿×+ÝÅS_x0001_¿/Û_x001E__x0012_´?ý"·_x0006_¿Ð_x0001_×aùÕz?ob¢y¶?"_x000E_ñÑÛ ¿µOz×N+?Cð;`O^£?¬_x0011__x0014_Ð_x0013_§¿³\Ú ÉÆ¤¿_x001A__x001A_Ö¬á_x0001_¼¿·{ÆlÛ|¢?´¯'ÇÖ¶¿ ?Ò&lt;Å¤?Ã?'2Sû¿;ÚÂ¾W(¥¿Ïof \i¿Ï,G8Ò_x001E_|?Ü?&amp;6n°?3z;_x0012_+_x0016_?M&lt;_x0017_PØ«¿1"«i=A¶?l¼@òô®?·ýõHLw?bf=½ª¿{½5 ¿eIUÍ´¿-?í[!£¿_x0001__x0002_òÜ¥Ï_x0011_ñª¿ Èä¸_x000B_¿\@×ÀÞ¢?ÅÐ~i³®¿B2O
_x0001_¯ª?¯_x0002_ú_x000B__x0019_Ö¥¿ªqÃ{Õ©?½N_x0015__x0015_@ª?{ÍwT´?aÉ_x0007_«¿%·}_x0012_*£¿zÌ_x0017_8¾¿_x000B__x0017_èÆBõ¯¿ÔB¾3¡¿â2Xx_x001F_B? 5D_x001B_È¡?Í°âN`Ë²¿;qK£¢¿ Ï_x0007__x0017_G?ý_x0011_M¤r¿BR'1'¬¿_x0002_ÉÀ¿]Â üÀÂ¿+_x0006_(_x0007_¸ª¿_x0011__x0017_V2¸¿Æéy`u0¥?®ÚLªQ©¿cÀsÉÄÃ ¿ÂüNn$4¿piyª®.©¿Á8ë_x001F_F#¶¿ÆÚI_x001D__x0007__x0008_Õ¨?jF_x0001_¨Û´¿Zð`wï°?_x0012_Cîr(½|¿l2_x0005_Õ(å¹¿.ð¸û!£¿ôc_x0002_Èå¬?Å_x001E_R§÷_x0002_¿\,;}¬?¼&lt;ì{L­¿ÏvI+_x001A_N¶?_x0006_?ÐÃa¯¿{lÌG+?Lµdô L«?¬¥u_x0011_p²¿_x0016_®×"z¹?a}_x0007_W_x0004_¯|?i_x0019__x0003_ Àá?ØmyR_x0002_J¡?à¯&gt;×_x0003_WZ?F&lt;ç¤¿:|Í_x0005_¶¹¨¿&lt;´«yÐ°¿o®©9Ò¿Þ_x001A__x000F_ý£¿_x0019_à^?{=?Êù|©ö´¿½WXØ_x0001_?«¼_x000F_$h¦º¿£SÂ¯§Ý¿¶&gt;\Ð¿_ùZD¤?_x0003__x0005_Ì´yNÃC°¿ ò&gt;ô¡?StUÁn¬±?Y]9é¤¿_x001E_ò±t¸´¿ÌUf_x0015_ð?½|^&amp;²y¿§OÄä1¸¿ó¹/ªg¢¿ßaFõr¿fí_x0003_Mq«?yW_x0007_ª¶?üì_|gµ?ýÊ¯?ÒäÂ¿Ý.&amp;ö]!£?Uµ5I!-¡?8Aæ89¡?_x000B_ÔEÿ¨´?Ò¥_x0003_cU¨¿9l&amp;ËÉ´?ç¨=¶ß³?_x001F__x0002_¿ô{Ãw_x0004_-¡?ß:ÖM+«?~_x0001_²Ä4¿,_x001C_øõnN±?®­û_x0001_CJ®¿ _x000E_5{/? W_x0004_I®Ë¿g°ÑÈã©¿¿-½âø_x000F_¿pbÍ_x001A__x0001__x0004_0[{¿_x0008_éWÉÞkª?G_x001C_÷',¡¿Äó_V£ë?òI@ À¿_x001B_/8º¢¿_x0008_)PiK
¥¿¬:Ê_x0001_­¿_x0013_VV£_x0015_¿ú±µ³?Ëb_x0003__x000C_¢?_x001A__x000E__x0005_§Ý?_x001C_ùGüé´¤?©¤hüp5£?_x0004_jë_x0012_#¿óÉ¸Ùç¨¿o_x000C_^®Ö»¤?\D þ{?ÚYïU§?1»Õ.=®¿Ën_x0012_X_x0005_P¿®_x0015_¸ú_?`¦$Ã_x000B_ô¿;_x0019_/_x0015__x0015_³?Qß_x0010_ÆUæª?_x0001_õÆîô»­¿Û:m_x0002_f?_x001A_X¨¦§F³?SÐYöuJ¯?Já[ªU§?ÌQa"îs?_x0010_Ô´Éä¦?_x0001__x0003_¡[è:|Q¿¹ÕÜçÞ?{Óü¨«h²?¢Bp"nW·?ö_x0011_;±G­«¿VübqÀ¿&gt;_x0017_,^íP¬¿Úò_x0001_nLA¨¿ß_x0017_ÿ ÈD¨¿A_x0004_Âð°ª¿Äv_x0002_,Ä¿ì_x0019__x0013_½_x0002_¿¢µäù_x0018_uÂ¿¥k%Ã_x0004_m¿É©E+ü¬w¿~)Ô_x0018_&gt;n¿R¨-Ù_x0007_ª¦?¥3_x001E_!}¦ª?_x0002_$%wgº¿_x0010_hg&lt;_x0012_^°¿Îf)"¼_x0012_®¿KUñ¯]¨?G0ôv|Í?á¾àáñN´?,öÔ(R?PhÄ.½¿6G;³ÿX¿ãqÑ³.T¿?{|_x001D_s·¿\U]I÷·¿:H;évA¥?ùIâ-_x0003__x0004__x0014_²¿_x001A_¹2û¸¨¿ðö_x0010_ì±¿_x0002__x001C_þüR¢¿ÀfÌ_x0003_Ñ8°?ä;_x0018_²Ä¥¿Ê¯fá¿UØªRoµ¿Ä5#[®?.Ø÷ Ö·?{p·G_x0001_¬¬?7_x0010_±)aÔ¥¿J¹_x000F__x0019_x×¥?G_x0018__x001B_ásº£?²¤8cè;§¿å £¶íðª¿fª]þbÛy¿UþAâî½§¿_x001C_ ¾$_x0017_¿6_x0005_àE_x001B_±±¿_x0001_Ç M]Ý?m=:ûÃ¤¡?&gt;öÖ_x0007_-_x0015_¿h Ü¿]9°¬æ_x0005_?V@9nué¶¿£l¢-Ô¯?r_x0003_½_x0018__x001E_È¾¿Q Û6¦?úá8ÿ³%¢¿×_x0003_Q2_x001C_¥?Ü_x0017_aFÖ_x0005_q?_x0001__x0002_¥-Ùc?÷a¿q¾¯(7·?ä_x0012_ý®¿ÿñ^_x0001_$£¿¿-üÝ³µ¦¿åª_x000B_6^s?ýîuá¼P¿e!~Þd?3O3½´?ãëäÛg¿òl_x0001_¥O1 ?X©oxtp¿ÿ_x001D_â]_x0011_Ý?mÓÎ/g¯?¤^w'm ?ú\ÉùÛ;º¿Á¨ÓÞ±*£?Kã®ðÎ®¿ 'ó_x000C_-,£¿[¢«_x0003_aÃ¿þì=£k¿?(ê&gt;_x0010_Ã§?_x0017_5
¾1{¿µLõíéÈ²¿îæ_x0005_ý_x000F_å°¿cç;»_x001C_¤¿(½wù_x0019_º¿s¿_x0001_Fés¿ad¦p{" ?_x0014_¦y¥?n_x001B_0q¬­?É³Z¤_x0002__x0005_ÇÙ¿ôi¯«v¿0®kO_x001E_¢¿×ãn2AÑ¸?yþEû®?Ì_x0003_f¥I¿%_x0001__x0008_N¿&gt;%´çè ?QZe&lt;W£¿_x0007_±Q«­ÉO¿Ä9 Ñy?é [_x0008_p°?-8k¹_x0005_µ?ê.Ë8¤©¿{îê_x0006_¿Cò8ç_x0012_~?_x0010_ÍPÏU_x0004_«¿_x001D__x0007_Ü!¶?ô t#A¢¿ ¼¿öúÀ©?(·ÁÊvÀ¿_x0001_ÅyYÿ¯¿_x000F_¬:Ô~¿aÝ_x0014__x0019_ðÝ«?Ì¢Ý£w¾©¿ÝNbI!?î¥4l_x0019_Ó¿A©¨ÿ_x0005_j?Å7¾ñ ¿eâ7_x001F_G#¿~T {Á¿ha_x000C_ô_¿_x0004__x0008_e.N­ä¾¿y)k¯ç£?ÆCßÈG¿ÍÌ² /?§¿·iÔv_x000E_´?é#ã×`ì?_x0007_¬|7Ï¶¿ÅD¯Ùc¿Ã}«kÝ¿aAÖnÊ4±¿hW^LT ¿_x0001_gRicé±?_x0012_°ûÂ»?T­¬¯§¡?`\g_x0002_Ë_x0016_¡¿M%_x0017__x0019_¿?^bòI1_x0018_?ÏY8de¬¿O§Ù_x0004__x0011_¥?${BxïLa¿_x0005_:·J¬»¿Ñ _x0015_ñ§?CÉÎ_x0012__x0003_®¿_x0012_ø_x0015_ì_x0006_O·¿ø82_x0002_Ò4©¿C»#òNï¿ªÂ_x000B_þ_x001B_¶?8²þñÜ ?¾9_x001E_c½Ê¿}È®Ã,²?Ñï_x0015_@&gt;_x0001_¶¿@]ª)_x0001__x0003__c¹? Ô_x0017_Â?¿æÔ»Àû?8_x0018_n¢±?µ¬Ãm_x0002_v­¿ÀÐÐ_x001C_Hf¸¿y1óë_x000C_¨¿©_x0014__x0002_Î2¡?wPq._x0015_`¿è*+¸?·_x0010_p_x000B__x0008_°?Âi@_x001C_«?_x001E_+¹«7:T?ú0-£?ZöQ ÐO±¿Ñ_x0013_Øð§?IòLûÔ¶¿´Ï!æ#ü?â+9æµ¿z¬=+?&lt;¢b¬µ?_x0017_ú?±_x001B_·?r4Ý«ë¦«?¢¨_x0005_éªÁ¬¿¸pzqN]«?À_x001E_²Z\¿Tº=P_x0006_~?)_x0001_Oâ#¿i÷í[ñR?ûi\/?_x0003_õ¯aw¡?_x0016_¿ý^£¿_x0001__x0002_ßî¥j ¿r_x0008__x0003_w9³¿ÅdÎR3§¿è_x000B_Ï_x0017_X°¿ämP²y}¿_x000E_qéòq¢¿¢­¶2_x0001_±¿ISdzÐp?$.^_x0004__x001B_¬¿?${é*4¿µqCà_x001A_7¿²ur¡
 ?2;ÈvV=¿@`&lt;§¶?à_x0001_é¯%*À¿Tc~ßð8­¿_x0008__x001F_¯%º1?_x0014_x_x000B_Äp5«¿Ô&amp;e8Aó´?8H×6ê¨?Õ¹r°ÀG¿¶&amp;_x001F_õÇ_x0002_¤¿HÂñ_x0004_ðs¢?ç
_x000B_w¡à²?Ã\¹_x001E_¾Ç»¿¯°Æ _x0011_?&gt;-Æ4Å·?i_x0012__x0012_0Æ?A%Þ^Á ?_x001A_ÄÖ2¤§?óÙmS}C±¿¶Ëï&gt;_x0004__x0005__x0010_?¿ÕÖ#áu¬?|¶_x000B_hì®¿_x0013_(Öë_x0013_Ú?¡§Þý_x000C_m? _x001D_ÊþK¿Ö_x0003__x0002_£¿_x0005_'!n0¿µ&lt;â0Ê¿û(_x0008_ì_x001F_¥?&gt;Xèßã¢¿vvêæ²¿GÚn÷t²¿[ª%S±¿@h_x0010_' 3¥¿LLßüÂ·¿MyÞÜ_x0005_¨¿ÌÔ+&gt;8¶?tÌ_x0006_~¬?wB_x0001_/Á?i\._x0017_üÊ¶?_x0013_m¸Ò?ª?íûª_x0007_ñ´?x_x001A_ñ=?[kÑy%Fr¿(µ_x001F__x0001_µ¿Dj²pe·t?øÕÞÕ?îQkÓlÒx¿ìl_x0008_5?±ÕÆõ'v©?Rn#$~Î?_x0001__x0002_è{X_x000C_ê?é=b£?_x0018__x001D_ð_x0002_Â³¿ÎM°_x0016_?c]oÇ¢:¿;ÚGµ?8×÷w_x0014_§¿AxØ-¦?ÊB_x0010_ÄÍg³?êåJ¬³¿_x000C_
Ú_x001F_Ä:£?kÐN´Þì¥¿ÙÉ_x0011__x000E_¯e?Õ"Dí_x000E_®?è% *lë¥?'hc~e6?_x000F_*öÅ2¿_x0005_¡²ä_x0002_{ ?HYXZ_x0002_¯?+ë_x0018_?_x000E_¶¿_x001A_»rÛ&gt;]¶¿ÓòÞ_x001C_Ü_x0002_¢¿{ü?¸)¦¿
ä¼b£?Ì_x001B__x000C_{¿Ù¡ÛL)´¿2»J7_x0013_a°¿JRð,Çx?Ãûì²%P?M_x0013_ÃS§¿¡ß&gt;Ó²¿g´ê _x0001__x0004_Ù¤¿_x001B_a&amp;æÔ ©?Ò?$k¥?["_x0005_U_x000F__x001B_²?¬_x0015_((¿4I_x001B_¬¿_x0002_ÜÙp±?_x000F_16ÃÂR¯¿Þ@9Á&lt;7?x"_x0008_&amp;õ_x000F_?ÞÍeàJ¤¿Ë_x0002_â@êþ¦?OÉÛ¿¿ñ8Õ±ô¢?_x001B__x0012__x0003_«éùm?àË_É×?6ls¶I¶?¼KóúT®?ë´ãé°²?mÓ´³FJ¿ÙNbGª¿±æn¸¬Ôµ¿_x000F_K_x0015_Mh.­¿÷_x001F_i¨¯¿÷I_x0010_Û}_x0014_­¿c_x0005_Dpû&lt;¿#_x001C_û§Ä®¿û'Ë²&lt;v?-è©ß£?Ø@C¤K¼¿ïa½_x001A_(¿,ÞÄ1&amp;÷ ?_x0001__x0002_­Ñ6Ý¿ÆÅó·_Ê¦?ñ`«_x001C_ø»µ?¸Õ|¢M-¾¿jùÜËÐ¿ÃMþ/¶_x0017_²¿RýcÆæ(£?Òl%_x001F_Zåµ¿Úçbð§¿é_x0001_E³ÿp?³_x0006_$_x000F__x000E_©¿$Ð{(¿_x0005_¿â%Iï©?ýaÍýR¸?A\óÈ&gt;?f_x0007_ W_x0007__x001B_¡¿.Ö¼¸_x0018__x000B_¿¸SA¢u¢?&amp;ÿ+­Õi?_x0003_)ëN)
©?rJ¤JªW?.¼_x0019_êË¥?É-×4ã§¿'ðû_x000C_£¿cZZ¸h?â·x_x000E_JÖ¤¿¶C3_x0015_ù{?Ih}Ø%\¦¿_x0016_ò^»­®?¸]´á(¤¿Ü;²o?k?d_x001E_E_x0002__x0003_ª±?_x0016_^$×FMÀ¿_x0003_mï§3?'¥®?¯=*&gt;¹¿ë5p_x001D_ª¿=\¸Öµ?EÙ£(v¿@9ôy]n?N_x0012_¶¡a¨¿µSG¿¢Q];?ó_x0001_6+_x0004_?'ÊNT_x0005_0¿Ò_x0004_ö2#¢?"&amp;hêÏ4¹?Ä_x0001_3jx_x0003_?¤f¿øÛ©¿ÅD$ðy¿²¿Ãÿpt?_x0014_µ9ÈÓ°¿&amp;_x0015_èå»~¿ª¸âK_x0004_Ü¡?|Þ_x0011_R©?P_x0019_Y_8°?Âk´þ!~±¿ÆvãFt¿è²íuF«¿j_x000B_à_x0005__x0006_Ï½¿Ù*§!=¼ ?ggá.Öe­¿U_x000B_gÑ_x0005_
¥?_x0005__x0006_aRf¶l¿¤ÿù_x0005_¶³?+ªàï×¶¬¿_x001A_uÌ_x000F_£¿yÝ_x0019_bs½¿°sÄ_x0010_y?é§Æs¿¦¹sF)©?}_x0004__x0003_»¿x_x0006__x001A_,w?_x000C_fµ_x001D__¨?)¡_x0013_ÓÐ¥°¿ðnË[_ë¤¿õ¼ÁÕª¤?#¢ß7»·?_x0002_ïCùØÃ£?ß_x001D_?_x0003_¡¿ !DBêÀ¿Wíô©?]_x0003_%å®5À¿|Ã_x000C_(®¿7_x0005_ky^§?Á×é¤¸?äTåÀF8´?û|¸®$°¿½½_x0010_èù¸¥?_x0019_&amp;Jýµ¿ËAá_x001B_1·¿ÊÜ õ1¯?3£_x0001_Y_x0005_z¿+OL¢
_x0010_¿Ì";]_x0001__x0002_Ø½¿êw#½y?Áq_x001F_ÕTµ¿=íË¦YÕ²¿åÝ¥Õ|Öµ?³utÐ¤y¿Ýb_x0016_,Óï¦¿dmX%ÜFd¿kO9Ñ¥¿[HöQ?]\b¼¿U_x0014_Î&amp;v@·¿Gí¢x¡{?Tkf*{?¥_x001B_nx¨`¿ÇZfÝ`¿ü¢_x0013__x0001_¿¿ÇöQÔ¿³H_x001A_i_x000C_î¶?¦é"E¤¿¦#G_x0010_ãh?¡ówÆ?ª¹J­?Í3øÙØ_x0008_±¿4 Ì_x0015__x001B_µ?'¼_x001C_mZ_x0018_®¿_x0017_N/wJ°¿G&lt;Y_x0002_?oÌ/mº¬¿Q@?U]o®?åÆ_x000E_õ´¿_x0001_j_x0011_?Þer¿_x0007__x0008_Øü3ÂDµ¿LÃ¬_x0006_|#[?y²ô5|®¿ÒËa ¿ _x0019_7ðWM¥?6îpaºY³¿ôÓðÂ:?´ÿÃ/°?_x000C_= øbk´¿!q¼Ø¤¿THñ_x0006_§_x000E_¯?h_x0004_DÃA}¦¿l?&lt;_x0002__x0017_¸¿ÍÎcpe³?h°×x,¡?ú_x001A_ÊÇã¢¿î!êpXW³? *ü|\¹§¿_x0015_Ã¦MK·¢¿''JË£QZ?¸ú£à¾Í°?è$_x0001_$ýø¢?3_x0019__x0003_UÚ¦¿DTXÕ9ã·¿#%Öb­£¿_x0005_]_x001B_+y0«¿9öÜÂ2_x0008_ ¿ñöÆói¬?' _x001A_1dì¬?_x0002_ºF+¡V?ç_x0017_IîÀ¨?/x_x0004__x0001__x0002_ãö¿§_x001D__x0003_¯ª¿
©_x0016_!FØ¨?ïCÂÐ¸ ?Æï/e?6S_x0016_PD_x0004_n¿ÒÂ¥ñÿ·?°_x000E__x001E__x001E_ö_x001A_¿1ôàE0}µ¿Às&gt;Áì!¿p_x0001_&lt;¯Xª²?hÏ_x0012_ôÝÙª¿Ôa¨g.Â¿²gvTh"¶¿ïÝ_x001C_]h¿n¤¨_x0012_,t¨?}_-Êr«¿ïf¬¹.·¿i_¡Kz ¿«G6©9·?_x0003_}õû×¿«y9· ?ß·¡«9´¿Õí«à_x001B_°¿3Awq°À¶?áI_x0014_^_x0005_Ê·¿³ïëü´ì¡¿âûM_x001B_zl?_x0019_AÌ`Ù¬?nà_x0008_ò´¿5x¡£Py?iù!ñ+ø?_x0001__x0003__x0003_v_x001F_bÌe¶¿2³·Wmud¿®ºªÌ_x001A_$²?l+~¼KJ¿ì+÷*t¼¥¿ÞÄu\"[?³VfBë{?»*ÐÕ Ùª¿þ_x0011_Aõ¹¡¨?­¯@¨zu?ùdýÖ_x001D_$¿SßJNG±¿EäÙ°½n?3Ë¨í_x001C_±?x_x0018_Z½[?,G_x0013_±?2üú¢¿ç_x0010_bÛjx?}%ák_x0018_©¿%bíúOb«?týÂ_x001F_Çä¡?z=Ê&lt; q¿¤Ýt@/c£?hhñ×~í©¿ª|b8ì°¿ÐÔ_x001F_¬X6?b~_x001A_³¿6O+Pÿ_x0017_·¿îBlOVß¬¿»òÇ_x0013__x0001_±³¿´_x0002_µ_x0017_¿¾4_x0005_w_x0002__x0003_æã±¿Wý_x001C_ô¢¿6õñYu5·¿~p_x001A_Ö;t?xÿ~Ée¶¿©~i_x000E_v±?¿¿_x000C_ÏH?¼_x0013_O¬f¿Û[È_x001E_·¿_x0001_´ßI£ë?Ú¼¾ñ_x000F_~?8ÌÙâÞ±?ï¢·­_x0018_ø?wÂ¥äuÄy¿_x001A_¤|Òeá­?Ëõ_x0017_Lné?_x000B_y1_x0008_¶¿ÓêÇöf¿¶ì_x0018_d"©?XÏ/_x0016__x0017_h¿òÈûò_x000B_¿u(HVó_x0002_?Øj9r¸ç¿îv±$¥Ï¯?ÐÅá÷ª½¿HÉjkC®?»ýzO3_x0001_¿,;(¹9_x000F_¿Í¨ 7£¼¿O3û_x0015_^¿0YxgÇ¥?2°ôD?_x0001__x0002_;_x0008_ä_x0002_Þ_x0005_?;x7_x000E_?wÃ²0¿l ?ûF¡áç_x0014_¥?õQ6äÿ¡¿ê-=T¡?³°'û¢¿È_x0003_+54¯©?_x0003_lýí_x0007_?dàó#µ÷¨?KZ¦vu¸?üôø_x000F__x000C_ ?ç&lt;ÂMP?_x0011_òÖ0³¿_x0004_Pd!!º¿j+¤.N¿¿6ñæ¸¹~¿¸å¨e_x000F_J¶¿£_x000E_à­¥¿ð_x0002_¯7-H»¿Z_x0011_S0²?a6¤n´¦?#EgÝ=2¿_x0008_º_x0018_Æ´ý¥¿Ú:ÚÓDÌ¿ÑLB)%ç¹¿ýZË_x001E_Á?2Ó`Þ_x0016_¹¿_x0001_ë;q¤°?3(UKÕÃ¯?U,^ÀÇ¿©c;_x0004__x0006_-_x0012_»¿"`í_x0018_»¿¹H_x0011_÷:A¢¿Oã_x0015_KÌà°¿ï2$ (±¿«_x000B_â}_x0015__x0008_À¿_x000C_._x0004_o_x0014_³?ø¥_x0013_­NÀ¿Q0Ê!µW¤¿¼ççÕ¹óº¿_x001B_&gt;ÿ_x0002_{?y­_x0005_ü)¤?Sú_x001E_A±¿v¯=±¿_x0014_¸¢?c0d?¸»?_x0017__x0016_Î_x001E_$X?Î_x0017_5_x0016_#¤¿¦Bü&lt;«¢¿N¤ºL ¿u!½)¼Õ¨?'~ ¼¶±_x001D_?óË_x0014_Â_x0004_®?Ì_x0019_äV²?_x0003_Âµ_x0001_õÔÂ¿ÈïÃ­ß¿M÷%¤1?*1¤Û_x0004_¨?¨v0kòÐ¢¿ÈßÕ:T¨¿ï_x0011_D_x0004_é©¿5ÌBk!8¿_x0002__x0003_¤U_x0017_ðÝ!{?n9»F7C¤?D_x001A_JMÒº?m_x0003_Ñ_x000E_Ë?¢ÍåÊ8J¸¿¾¶A
_x0005_d§?¶à_x0016_9ØO§¿@ÛÝ^¿?_x0013_åöñ³¹´¿©6AK¹?EÌ¸½ÏÔ¬¿oà_x000E__x0017_Î¬?-±_x0001_B`³¿$r_x0007_õËî?üB_x0012__x001F_¬´¿-¥_x0010_ì_x0001_¼¿É_x0018_«}_x0007_À¿SP¬Ñ9_?Õ_x001B_:_x0014_fo?ioì¬¿¬ª¬_x0019_O=¿ÛÖJP­?äóákM?_x0014_ ú4U@¿´Ö«"°Ú?¸ö:_x0007_¤¿TÌH_x000E_¿ÍM_x0010_z?ZØÿ_x0001_¡¿^Øõþct¿Û_x0005__x0010_¶l_x0004_§¿³·n_x0002__x0003_¹?Ú%ïáQ±¿_x0004__x0017__x001B_%ª~?¹5º_x0011_°?¼^ÁÉ®?ÇDdà_x0018_®¿Q_x0006_{¬þ¤?¬íÕÙè¢¿TÄ_ü¢¤?èq~æÖv?3+e_x0014_e?´é_x001D_º4?_x001F_4ïbïê?Ä*j~·_x0004_g¿À&lt; 0Ü_x001E_?ºKï¾SÓ{?®îþ*FÁ|?^ð_x001C_TJ}µ?r¡±+sG¶¿¹ì3~º¿_x0019_H_x0018_/·­¿ßÃü^¯¿â ÷íÕz?*_x0005_¨µ­?eÉvê¢¿ U._x0018_+Q_x001B_?_x001A_¸ö²¿áXµO½NÂ¿³æ_x0001_ÃØ$j¿Nó)¹£?.?UÖ_x001E_¶¼¿Çñàik¡?_x0002__x0004__x001A_xEÌ;&gt;¼¿É_x0017_ßÿ'!g¿_x0005_è©E w²?ÅÝ·ê¿0Úþ_x0014_?E_x0007_èX?n_x001C__x0005_Õ§Ø·¿óó!§_x0019_¢°?)_x0010_UÙS?&gt;qS_x0019__x0005_?rÃ^wìe¢¿+SV4k¦?ª!Aà¥¿¡´¼:vó¿a/ÛÔlh§?JÂß²¨?I&lt;¾MYZ°?Ô_x0003_(2¤¿_x0010_sïØâ¿½ÀZj¢¿E¸'0@~¿Á9½àÀ¿÷± h.Y±¿s °ÍÉ¿$3íPE¿©_x0001_HP_x0001_ám¿¦õz0Üu¿_x000E_¸ßæ ?[3}í_x000B_T½¿1·Ü"§?6¸E_x000F_7ü¯?T_x0019_üT_x0001__x0002_`_x0017_?&amp;ä7ìI£¿ç»
|Ñª©?S*(¶5£º¿¬!½_x0006_* ¿ô¿[aH¿_x0010_µ&gt;ÍD&lt;±?÷_x0014_VN-ô¿ó_x0018_&lt;AìÂ¿ÖK¸iGú£?_x000F_}òJò·G¿ü?@~Ê¨¿ÜÅ_x0011_\Êo©¿Y égr²?+è:6Eê¥¿_x0013__x000F_Ñcq¿:q½_x001C_¿_x000F_Ï _x001A_n?_xæ{_x0011_¤?T0½+9·¿_!`_x000F__x0011__x0005_®¿Z_x001C_àBk?×_x0003_1´¿~çÜ'¾¿yÈíW²n?5·_x0010_òG_x0001_¡?Í_x000E_â\o?ß°Ø½¯¿LÉßæâÏª¿_x0006_%T¡Ò?¿í0Jj§£¿ô.ïFê?_x0002_ Ù÷$¥_x0015__x0015_?|/g+¾W·?*ú_x0010_:¿ãc°Þ0?ñ_x0004_C+¡y?+Ñ_x0007_Å_x0012_»¿^==_x0017_¼³?R}_x0003_à¦?_x0007__x0013_©`_x0001_÷§?µã9»Î«?Pm6ÅkÅ¿òFÿ _x001A_©¿_x0008_ÖpÝ_x0003_p?_x001C_-µVä«?×_x0018_ãIbCx?_x000F_Q¬¦_x0001_ª?´Ó¥-Ë@¿¿_x0006_ê|IO¿_x0011_¢s¬?Z&amp;,W¿¨ÛÏ_x0003_Îj?n(º%À¶¿§K´W_x0015_±±?2ó^´_x0005_Å?^]Ò_x0018_¨¿_x000B__x0015_Ñ9¬i¤?v~
. ?_x0010_ê³ÖU²?Q_x000F_8hï¿©±_x0006_Ü¿ó«?°æÃô{?ÿ¨ü_x0001__x0004_Ú?SÁâº%¢?_x0012_Cø]«?a_x0002_$æü§¿ÊÚxM¨¬?ö8rÆ­¿uæª)´¿ÇG_x001C_JO?/_x0008_Ò=E¿_x000E_áK£q?n7w¹5?sdC©¿aÈä_x001C_(¿þ_x0010_ä_x001E_
¤?dX&lt;QÔb6¿j1ÐPî[q?,}w_x0008__x0007_ §?ËÎvýó=´?iîKÍð£?áËéþ§c¢¿ë1ÜÓß;?Y_x0003_îÝæ¿S§_x0015_£­_x0017_?-_x000B_øTd­¿­_x000F_Ù~_x0003_ù¨¿âÛM_x001B_²¿^`:£Ìµ?_x001E_a_x0006_åá_x0011_?
RÞ´Ný¯¿dH±§t¿NÕvÞCq?[I×_x0002_õ¤?_x0003__x0007_}Íß÷ËÁ?fMøï×§¿U®p_x001A_ñ?&gt;ÛpT)_x0016_´¿¼ü¦=ey¥¿_x0003_Ç_x0006_,bð¿Ö¯Â_x0019_¨¿_x001D_Q¶ÐÎ_x000F_¬¿à_x0017_Âk
r¿ã(_x0018_!_x0005_Îº¿|_x0014_ÿ_x000F__x0002_v?áz Ø_x001F_u¿@~_x0003_Ô´»¥¿9n_x0002_¯R¯¿pKk8Æn¿_x0010_7¤_x000F_¤m¿aÅ_x000E_?Ë«¿÷0WÍ_x0006_?ºOÛ_x0005_¶´«?¤t;ò_x0017_?~Ø:n_x001C_e³?ñ÷±@oC®?ÁJ~_x0003_ q?ÒYvØ¹,¿ÐÆ@¡S¯¿³xx×¿&lt;IÛ_x0004_£{?(©e1w²¿µçá}_x0001_ùs¿_x0010_Îâ&lt;K¹?pðük_x0001_´?{Sþ_x000B__x000C_4º¿s#ce¤¿V¹_x0003_|_x0004_¥¿¡"è_x0002_»Õ¿_x0005_`ðn?²ïêêh¿[ìÈ¨®¿°_x0008_j©ün?o,"G_x000E_J¯? ÅNt_x000F_h?_x0013_i¸¹%¢¿Vú_x0011_ß¡¿µÍº}~=¯?ÞU¿_x0002_.´?_x0001_¬ÆÁ~J?Hÿ¸¡iz¿&lt;_x001E_1g×¡¶?_x000C_êp°à¿m+Àö³?ÙAFÃìÁ¿þPEViÃ?À_x0013_H7_x001B_·?uÉ*cÔ;°¿&gt;°ö_x0004_ÿ8|¿¥·èê­Ì¿8_x0015_«G§_x0006_?Ix¤;¤¿J¦P%_x000C_¿_x0007__x0016_UbÀs?_x0004_Â÷Hs´¿ß$_x0007__x0016_Û_x0014_µ?-n¡RÊ«¿_x0002__x0003_Æ_x001D_}µ?Î\rí¤ ¿9Njê¬¦?_0_x0005_$m^³¿N_x0005_,_x0014_&lt;_x0004_µ?ªNg¥¿´¬¿Óî!'_x0007_°¿_x001F_I@_x0014_ª®?&lt;7_£_x0015_?Þø=ºQ¸¿_x0015_'Að_x000B_£¿î·+î×®¿É
±¢ÿV?{g? ?¥_x0002_|_x0001__x000B_²¿h|¡Ú¿T&lt;½Åwá¿ ÞÒ}Îi¢?DX;µ¿_x001D_Î#\ ¿_x0010_%_x0008_!¿i#þ=_x0013_§¿Û6PÙ_x0011_È¡?`¡­(8_x000F_?÷ZU.ñS¿»:½È·¿üg0ø_x001A_¿&amp;_x001C_r?=¸²¿-` ¸=-´¿_x0005_´èkÁ©¿ÂåÉ_x001D_PÞ¦¿_x0004_öY_x0003__x0004_Ç;¤¿Ð_x001F_î®_x001D_·¿àð³_x000F__x000B_øª?ÿÜÙ¡­?CDj!oY©?¯Öeß££¿óp0¿_x0006_ÚãÄ_x0019_u¸¿¥¶z¨?¡¨1A©_x0011_#?ÊjK&amp;Ü°¿àñ8mØÞ?½°àÆ×f ¿maCuËº¿\cûÉz®¿ÏòÌy¿è_x0002_Ã§8ø¥?_x0018_È*ù{°¿_x0018_¿*Û³¿«pøýJ³¿KÊx­ã¯¿$ý¬¶«h¯¿¨yU:ZÃ?ä-IMM¥?ÞÍlÕ}|¿|Xõ«3¿¡g¯_x001E_z±?Âì- _x001C_=¿?_x0007_L¿ªÃ'_x0014__x0001__x0010_«¿sÑ³®ö_x0006_´?°Á_x000F__x0016_§¿_x0003__x0004_JÏZ_x0005_P?äÞñyõ±¿k½-Ï6¿_x001A_ô0G&lt;ú²?jæÉá Â¦?_x0014_}Iíö´?Ú_x0006_r{L_x0012_´¿¡~®êá¿_x001F_Ä­&amp;ões¿y_x0018_8ã(Q¿¸_x0016_à}q¿ÃµÚù 4¿ÝÚÑ?Á¨ÁÏTôx¿ÎöHU¡¿EáÚ_x0001_G*?»Üó_x0019__x0007_&amp;¯?_x0013_f/
Ç?d
5è­¿zuæWâx?X_x0007_ûñ««?_x000F__x0001_ÒEj*¿¡)N`·?5Ý|Ù_x0019_¿¯_x001E_æoe$³¿Ý¥ý°_x0006_°¿C÷¦³%q¿±ìJ_x0008_Ã°¦¿Z©_x0003__x001C_¸´¿ué_x000F__x001C__x001B_Z§?tÀ_x0008_±2[?Áy_x0002_d_x0001__x0003_:à¿)5Ê¨"_x001E_¢¿Çg_af_x0004_¿¸|_x0002_«²?ÎÝ__x0018_4¿_x0013_þß_x001E_ýÉ¬?äUG/@q?*p_x0003_¬/,?_x0007_j&lt;Jh_x001C_ ¿rECè»¿¹{JÕ?]?ßûu*½)¤?·^o°]¿Em_x000F_m?¿çõ_x0017_G¹­?±-·2,Ê³?ª·èU¡?Â¹1ãØm?K²þÙÎ¹?_x001C_Äiý?µ©2ÓAüy¿¿ã,T¸B¸¿Ù¨-¦9­¦?(sÓ×½_x000B_£¿_x001C_rQ_x000B_aÌu?u|__x000E_±¿_x000E_ÕJü&gt;?;_x0015_
_x0016_R¸¿_x0017_A_x0016_o/°¿HÒ_x001D_MXk?h3_x0018_î{`£¿_x0014_&amp;Cº4$¬¿_x0001__x0002_ÒðëÏ¦?W÷à_x0014_õ²¿_x0002_ã_x001F_²?¶³i_x0010_l4¿Þ_x0016_aàÛ¾¿%êïøêYµ¿²R(óxò£?¿Ñ¶ß¼8¿_x0015_û¾±¿_x0010_%ó$_x0017_Ï©?Íw¸z|?_x001F_ XU¸?AZ&lt;6¦¿JÖÌª?ÖÁ¥?M1dçIÝ±¿@;ÖV+Ô³¿KÔ(#»n/?c4À_x0014_¨?©SkeÖ±¿èß÷¡i_x0017_?ûÅ_:Â ?¸d&lt;&lt;}¥¿/Ì·w°¿Ìä]Ý?¿Àï~K_x001B_à¸?_x001B_ªÝ¨«?4îù÷aF?RÁZ_x0013_u¿«ÿ6«_x0015_@ª?Ý_x0011__x0013_Ù³ ¿æÍý_x0001__x0002_A"°¿2*_x001C__x000C_6_x000F_°?CÔæÑ_x0018_¥¶¿%xUiz´¿ùG_x0005_ñ¤Ê°?_x001C_y¸h¡?Å5=é»É¬?òº`ÃD¹?õ_x0002__x0005_kÌñ ¿\_x001A_ð&gt;_x0013_Â³¿_x0003_ô_x0005_äåî¿ãõneD?XìJ_x0016_ÿ7¿å5ê±­?1à¶D_ï¿IXÐ®¿½²ã&amp;½¿ø?É}ª?¦só_x001D__x000F_V¿ùÀ,å!¥¿ÎàþE¿îÉN~F_x0005_¢?@_x0016_&lt;.À¥£¿YWýc±±¿ÉU%«3°¿~_x001C_9îr±¿äe8ºL&amp;£?ð°¯Ö×m¸¿´õ§ãö«¿Ö_x0015_æT_x0013_½¿_x001F_2
¤®þ¿þ»Á_x0008_¹¿_x0002__x0004_Xjk[f·? _x0018_§×J³¿Ïdn¼*¿ùÌÅ#y3»¿&lt;/_x001E_}ã²¿)ÁcÎ!¤?_x0007_¢_x001E__x0004_ ¿pôuQ_x001A_*®¿}}«õq&amp;¿i¨ë®:?{\Âóþ_x0013_¡?æ-z_x0004_¹?ù}_x0004_tô²¿_x0014_åáwú¦?äEi_x0001_í#´? VÎ{¨¼¿´®_x0003_3¶_x0002_¯¿²O&amp;áF}­¿ ®`S[¿jÕ Å¢¿)Õ_x0015_ñ»~?ÓÕh¾Ò«¿%¢tW§?_x0006_ÈóÖú:¿¨!m.]?»tyÈêî¿úÅÝ&lt;¿ê_x0005_ÁäÌè»¿Úÿ_Iú²?,ÞK2c³´¿ÈdXC¶Ú?U_x0007_&lt;l_x0001__x0006_jú©¿¯wóCÞ%¬? ÓÒzÙ·¿ûÝ|ìr_x0017_¥¿Î2X_x001C_â­¿ë_x000B__x001A_Oj_¤?_x000C_¨_x0005_L_x0019_¯¿s
_x0016_G¨óÀ¿;¡Uô_x0007_Z¿£_x0004__x0008_ÑÓá¾¿ØÂóJ¡Ï¿M%·ª&lt;¸¿Q X,VÂ´¿&lt;×&amp;î¥?ý73½Åó§?¦]N¶_x0015__x001D_?ÕI_x0015_ïa¿NÜ'_x001E_ë·?¹­9Ü_x0002_¿¿ð*_x0003_-±¿K_x000F_~8?±¿öÄ-4eö´?þ,àÖk?_x001E_Ç\b_x000B_´?Z`»¿z·¿÷)_x0001_¶½®?;
ðñ_x001D_û¢?X£d_x0005_~5¿+K_x001C_lu¥¿_x0005_ÙÊT5¿S&amp;@W¥?c_x0017_ç¬d±¿_x0004__x0006_F»ò!T±¿Zzð}f?7ïÐ_x0001_PQ¿_x0005_ì9¡¾?â0¾QÚ¡¿_x0015_Õ_x0019_þé?¤ 5äp«¿cþùu_x001F_¿sü´Ù_x000B_¨?_x0002_{¿°?¯ÍÛ¨¿ÛäØí!½?D¢.ûÄa¦?ßê"o/¤¿zº&amp;_x0005_ß°¿Ý[LWö?R _x000B_;íÞ®¿ÅInq?_x0011_Ù@­5?Ïq~¹Ø?}cYÉA-¿uQ$K/»¿'°Oåk ?_x0017_íq_x0013___x0003_ ?_x000F_Ò&gt;ûêø?ï±s*_x0001_¤¿Q2_x0015_Ùõn¿:é(_ï«³?_x0001__x001F_ÜÙÁG¹¿PR_x001C_áï¼¿9+³ö;ûª¿_x0004_åïØ_x0001__x0002__x0003_´¸?Ã¸wörkB¿Ò p&gt;Ø?uÉ¬4?µ¾M=?
k´«-£¿_x0002_©&gt;^Ò¡?ý|»õµí¿ß²oéuª¿è{çß%Û¿fÚ+1ß¬¿v_Á_x0013_H?ó/ÅRs_x0008_À¿¦É¿_x0011_uH¿wÃ)DÈØ¦?K}pt¿^e6çd¹¿ûñÖ?Æ·_À"Ö¶?èr0?~ù¾9£E?_x001D_ÂÕ&lt;7&amp;£?Ùö Zø?BÞ88F?ã i_x0001__x0013_}?e=_x000F_ô_x000C_Ô¿¥Ð=_x000C_­¶?Ì±ü¨¿}°_x0002_AS¿{ºH·Ç¿§y~¥_x001D_µ§?I=O¾·ª¿_x0002__x0003_XÐ9ãäv¿yjCUÈG¿_x0019__x0003_7_x001F_É³?µÅê^&amp;¨?_x0015_8§¥{º¤?
y_x000E_ÆF·¿Ææ¿¨¯Y?TààÆ"d?õÅò&amp;¯¹°?È_x0001_þQXG?÷R¿ù¶¢¬¿çVþK³¯Â¿ÃPØ¨_x000E_¸¿_x000B__q£_x0006_£?¥Ð_x000B_¬-P¿9m_x0013_]T_x001A_?¥Qü_x0014_îh?þýÀüb@?_Ö¶bó·?îpZ¸ô¿O_x0006_QÖG_x0018_¿xA_x0012_ÿi¸x¿¹öîu¡?ãÏÇ¿¯?uKFUáF4¿L_x0004_Ï/_x0012_¿éuºïT_x001F_¹?å»@h¥Z°?² _x0012_ØÚ´?×þ¤Ñ_x001C_÷¬?_x001C_¾Ïíwv?$Ñí_x0001__x0002_Fé°¿+UÇ¶1(¿Ó¹(ã°¿ÌðÇëB°¿_x0006_w_x001C_üÕ_x001B_z¿_x0005_ýG_x001F_ï¿Ù&gt;çÒ?«_x0002_2/½å¿l/Øi?»yª¦r¡¿´m~_x0017_¢?)ß]ê¯?¿ÖÃ¦$Y?ã_x0003_´_x001B_ø§¿ä_x0015_bÛ¿¾Ä_x001C__x0004__x0017_¿ý_x0010_Mðj7¾¿ã³_x0010_9D+?©P~¯Ë«¿pßÙ_x0003_³¬§¿ª¯S¨_x0013_ ¿:+Ð,«?±uCNÔ\¬?ÀÕ}:_x0018_W¿ìÂ?ï¦\Â¿À:ðh K¿Alaþ%þ±¿Ihqç§¿*-\&gt;è ¿*»_x0010_/B_x0003_¿_x0008_´É4å®¿¯ï½Ñ²?_x0003__x0004_óër_x0019_£¿#úfð
¿H_x001F_®Xu¯?q_x0007_r_x0010_£ÑÀ¿RY¹Z_x0008_¡¿%ux´_x0013_z?¾&amp;¤_x0005_¤?_x0019_W°_x0019_V¯¿ó_x000E_p×s_x001C_³¿_x000F_¥_x0001_Ç¸¿à
¯«HU¯?o:â­a¿eg^._x0005_»¿_x001D__x000F__x0012_&gt;¿ 4oÁT§¿^®H)g?¤ûZ_x0018_»Ñ©¿_x001B_îâ$_x0017_å¹¿U_x0015_èSB®¿0ê$×¾?ýè Iä?ZtånÖa³¿ö+1êÚ§¿Ñ×Þ_x0001_òy?&amp;'4¿ÊS²Q ðµ¿Ñ0;Âl¿,Ù9]_x0002_¬§¿Í1p_x0014_R¿mâ2ÿ_x0008_¿
~_x0014__x0001_R¡¿þ_x000C_è_x0001__x0003_½±³?_x0018__x0018__x000B_ýá*¿?_x0012_ÈÂ¯T ¿H¶TÀ_x001F_¿»4%_x0004_ ¼¸¿³_x0011_ÖíAE¿:ÞßÄm£?¼b]×¯¿S5U$è¬¿×q@£Ä×¨¿ß_x0017__x0004_ ·ïg?¥´i®Õ²¿tð_x0018_TQÀ³?þkPû d³?²_x001B_Ü'ìS¯¿²_x001C_µÅrm¿§\!ñµ?¹S'[æ±?ºÚ5£_x000C__x0016_¿ 6ä1¡¿ðR_x0016_½t¿5(¬ëCy?_x0016_ fW9O¿áyx´9¿_x000B__x000C_`ç_x001D_±? 5ÿöÞ^?=^Úôû¿üL¤¯*¤?yÜooÚ¿sþâm/?x_x0002_¾î9ª?4¼)_x0019_O_x001E_¦?_x0001__x0002_«üµTU·?ºgJÆ³I·¿¸ÀÊÃÅ(z?®ã(_x0006_%¢?_x0013_ªºæ.´?jP!ÔÊ¤?õ_x001D_=Õ ÿ¤¿ãp_¿Sça_x0018_ø·¿#J¤íö?Tãý£·2¥¿ëÆ"ÿ&lt;#?!D1ÊO ¿ØôJ_x0010_Ã£?~ðÓñ¦¬¬¿_x0013_Ç&lt;Å»Â²¿MnÑ_x001D_çº¿sTÚDA5?%y¡ÑòÇ½¿×
Wg_x000B__x000F_¦??_x000B__x0011_|1î±?é ý_x001D__x0012_þ¿(.1_x0016_;_x0008_­?tÑ¯½_x0013_Y|?ðÐÇÜÓ´¿QWgH_x0006__x0004_k¿'TT{¸Í°?Âë1J»&amp;©¿Ä_x0008_ XÂ²¿v·bGnÝ£¿£/¢Ï_x0004_¿Íó_x0003__x0004_¥ª¾¿ý_x0003_©¾ç?¶×Æ+u¦?áµ_x001A_¬Â!°¿,9%ô­¿ï_x001B_ï_x001E_(Ú?¤= -x¡¿æ¶(3¢?£´úq ¿ýE_x0003__x0010_4ê¥?÷@¬¿¿¶?_x0014_Ì/½ð¿óðÍô_x0016_´?_x001F_!P¡¿x_x0001_ñË1µW?Öx$S_x0002_¿eÌí_x0018_ºB¿æ?êÙ_x0016_³¿F9'|÷«?_x001B__x0018__x001F_ê/?åL$÷a}³?úûH²¿_x0019_ÏÏ_x0011_ç_x001B_³¿ãñ«zM¿¦¿ÖÝ_x0014_«±?¿îaZ}Ã°?ÿx¤?ß×à_x0003_ò´µ?Ï_x0015_&lt;ýþ&lt;³¿|_x0006__x001E_!Õ²?_x0002_rrã_x000F_òs¿¼£é^É°¿_x0002__x0005_º±_x0007_Iu¿µßí_x001E_@U_x0008_?LÖ°"c?´|¯qä¤·?_x0012_íÍû½q¼¿âqêM´¿â_x0001_6­Sºj?âbÅ¸¤k?ÂäË_x0001_±¿0Lô¨_x001E_Ö¼¿cÄ,Ý¤¿UÎnå)Õ¢?Ã_x0003_ñSü·¿ h_x000C_I_x0002__x0012_f¿Û£M&gt;y¾°¿³bÛJ¿Àªüªs?Ó_x000C_[®¿RVÉ_x0002_-f?¼¶K2]°¿j_x0002__x001E_¿J,´?äIIé/·¿}c_x001C_sÙP1?_x001E__x0012_/_x0016_[«¿Â_x0005_æå?´kÐvp³?ÑÛ_x001F_%Ah?´]AQÄ¬?ðö-_x0004_¿Q1Á_x0007_¶À¿!jÑ`Ãà¦?ëÛ_x0003__x0004_¶Ú¢¿ ~c{·.¿©_x0001_\=ö%¯?èh?©_x0012__x0006_£¿åØ0wíÑ¹¿5_x0013_£]XÇ¨?¤_x0008_ß²0â¢?¼¸¶ S6ª¿áÈþ¹7{¿Äw~ÈÇ½£?m¼kG¢?_x0002_§K_x000B__x0018_¿ªà×bÂ¿ºÐx_x0016_Vü©¿£üBÃï»¿¥_·_x0016_-}¶¿&amp;~K Å?ÏüÌoÈ¿)¯Û_x000E_ë)ª?y_x001E_l_x000E_Äe¿B¥9aY´¿_x0004_ÇÔã) ¿¬_x0003_Z_x0003_¿1x_x0008__x0011_iü?ÉxÛHg_x0019_©?§i  ê4ª¿_x0002_¥98I¿±àêÈ_x001D__x0001_a?dâf_x0004__x001A_¢¾¿Å_x0005__x0003_ãõl¿_x0017_ïÒ³¯%°?æ_x0010_ìú(ù¿_x0003__x0004_*}xBÊ?&lt;,®
_x0008_ä¶?~_x0011_\qk¡?K²U_x001F_Ýõ¿t(á8_x0003_²¼¿ &gt;oo!_x0012_`¿N,,Âãy¹¿íÔZ¾¿fD_x0008_?p?v-m¿O^´aO_x000C_±¿öÖ=.Za?8¯7_x0003_l_x001C_¯¿VªfA©ÿ¶¿¬Â-m)¿×_x0011_wû¦¿wÉSS_x0017_¿ÁIÿaÜ¿½Õ®H»¦¿_x000B_qö¢_x001B_§?_x0002__x0004_b² ^?Dh¹íþÀ¿uW
r_x000B_æw¿õ&gt;@+x¿/¤H _x0014__x000E_¢¿é_x0004_àl#¥¿Ç
î¹'Æ¬¿¼0?È_x0007_?#­_x000E_¼ÖÖd?wâKWÍ_x0011_¢?T_x0001_(9­Ï¤¿ú-xØ_x0001__x0002_dó¹¿q:ê¢¼´?ÌYdÏBÀ¿C÷ä_x001F__x001C_·¿_x0012_Í_x0001_¿rUª?W_x000F_ÐÕ#w?}¿)_x0014_Á2¯?{JY*I?%_x0011_ÑÒ_x001A_´?Ï /Á¿Ò¶»\:_x0016_¿_x0019__x0012_+l¿äì»¾2_x0001_ª?û¤âéÍ¤¿p0L_x0013_¿mRÖ4 ½¿è_x0018_áZ°¿(ÚEíáª¿ÊAqe_x001F_yX¿Æ[_x0017_Ú4³¿' w_x0007_¸Ì?_x001B_5S¬¿ _x0018_«,²?°§¹~7°¿_x0013_å9÷_x000C_oy¿Å¯|;ô­?×Y÷B_x0004_°?sÛ4¥Çþ°¿¡wïÎã¢¿_x0006__ºð¶¿Ô_x0015_Xñù·?Bú'â_x001F_±?_x0001__x0002_aÖÐ
,®¿ø£þùíª?r6Kùí¯?îµOU§­¿Õ­_x0015_pR_x000F_¸¿¿_x000F_¦_x0005_È±¨¿ ²_x0011_Á¿²¸"íÞN¿~|4Dõ±¿§sró_x0004_³¿_x000E_¾¼übK¡?âGâÍGq?_x001F__x000F_0ý$²?|¬R16´?c_x001A_MVî¿ã²Û E ²¿hXuæ+_x001B_Á¿¢C±_þ¿ AR3_x0012_Ru¿Ë_x0008_çLó¥?xÊêp¿_x000E_
ÿ0%Ï´¿Gâ§YÓ%?ö$í1¿e¶?ºaÆI_x0011_!­?JxQ¿±BBß?_x0006_¬¿¦öÃI±¿r"óÕ_x001C_#´?_x001D_`s_x0014_¢;?5¯_x000E_ô¿5)é_x0001__x0002__x0003_]¤?»Ô)«áÓ¯?¿¨d³ðN¨?+HXÿ_x0013_@½¿íä0ä_x0013_õ¦?U Ñµ_x0014_$°?_x001B_LâÔÛ±¿#8«Æ¿ïí[¼ì°?u#ÂÌ_x0012_ø ?a¬èw´Þ±¿ÌòFÉ_x000B_²?Æ¾F´?Á¢¦´©_x0008_«¿eµ®_x0010_A¿¬ZT._x0001_¿ÓÈ_x0006__x000F_Ò#·?aë!ðs?¨Zuo¿ã°aî¥±¿_x001A_Â¼ µ?dd_x001F_D_x000C_ ¿]¿Ûî_x0005_?.|·fV±?jàY¤¹I?_x0003_Û½è]?P£?nÃ_x0012_ ?#rbÝ}?,éÐÎ­¿XûÀ¢â;®? ¼_x0005_JN¤?´÷MY0ª?_x0001__x0003_t@_x001A_/tv?¥.e:×_x0014_§¿èëÙó5 £?_x0007_5²Ü°_x001D_£¿qÙ_x001F_Ï%?sÍ\ã_x001E_?°Müæ=~W¿¢E._x000B_·¡?_x0015__x001E_\®5§¿#éù_x0001_Æ¿V?Te_x001F_y³?Añw¿ÇÃ[Àp?Ç_x0007_4K_x0011_+?±þÀ¿'¤2_x0002_zÃ?À_x0018_GM__x001A_?'cxA?£?_x0013_ú¦êz9¶?Á ÅÂÒÐº¿_x001C_¶`á}¥?ðI2^°?{Ç.wI7¬¿_x0010_qÇ¨ &gt;Â¿lzkv°?_x0019_Wý_x0014_À»±?øá»j¿)_x0004_ùõ_x000C_µ?þX( Ö¥¿?Y9Íj?OÀ«­?G|!&gt;_x0001__x0004_Ïø©?Î%PÉNì°¿Ý¦ ~]µ¿A¶³òý¿¿+ìrWN_x0004_¿
XgÒÝ?@àKñ¿Bûî9_R§?Èlá+µ¥?T½_x0004_7]}?¢_x0007__x0003_%O¹?(kvVÞ¡¨¿9_x0004_ #n¯¿Û¦Pr§¯?;VóYÍ¿°_x0004__x001D_'ª¿ó_x001B_«Gª¿c÷r_x0002_ý¿»®Öðß«¯?Uhñ?sJ¦¿ì0¦9£_x0019_?ðÝ»æ}©¿_x000C_QN;«¿¬:´Ldù»¿QÜF8ª¢²?_x0006_i?|=?wÿ9ý·u¿§â×_x001D__x0005_®¿O±zx¸?kúËÖ¡?4Ú_x0004_øG¿x3É7ÍYc?_x0001__x0003_:),_x0008_Õì¿{½£1¿E¥¤ð¿_x000E_¸$J¿I_x0010_ ~_x0011_?,ÛÞ¦_x001F__¶?ÔÝÌU_x0002_0n¿¨8«ásw?vâ_x000F_cEr?plG£¸¿kCy²Ê¿À\ïà±?ô¾wxæã³¿u-§²_x000B_f¿_x0010_ÁEm8J¢?ËçÝb¿£Úêö¿_x0002_BåjC?_x0013_°ìÛ*?æ_x0002_æ3qm¸?êAuÕûµ?âiáw\¨?Ý&gt;_x0004__x000C_Ak¢?{_x0003_Æü)µ¿; ÊãDñ¢¿TüFdIb?âs.À&amp;&gt;?3¤Ï_x000C__x000E_¥?|i_x0012__x0006_,³¿zAß½Y?_x0002_z=àÑW¸?á_x001F__x0002_K_x0002__x0006_{iµ¿M&lt;SÃ¢¿f±±¤_x001F_}¿Z|¿·"·¿µÛP'N_x0005_¼¿_x0013_f¸_x000E_Í¿K©ÀlR_x001D_¤?ÞBf£¢?kÿWÏZ3©¿e³)_x0006_äµ¿_x0014_F{R_x001B_N?û¬GtË?~o_x000E_)k¼·¿@_x001F_§~?Î¦C`_x0019_¢º¿Zÿ.(µ¿_x0013_2Ä(¾¶¿_x0016_û*¯êB?ö l#_x0003_é}¿Î_x0005_cDçÂ¿q/B«Q.¡¿b!ÎÊ³´¿"cQÅº´¿zn±Pÿ¿«_Nù­èw¿¼_x0001_×K?D?&lt;ëûa§¿,Í_x001B_\rWÀ¿ì½ó§ý`?óÞý_x0016_¿rßÃÑJ¿Z©§_x0004__x0008_E?_x0001__x0002_ÙB´ÝÂ·´?À(3Îxz¿¼_x0005_4ã°?Ý}££8k´¿ þè#%µ?_x000F_"»Éc¥?9_x001E_à,¬¿¹¢_x0006_&amp;æ¿¿Iç{ûß&amp;¿£®0_x0011_æ¿j\Ä¯Å§¿Â_x0001_à"+_x001B_¯?x¦ºïh¬¿Q2òfÖ?9+&amp;¬_x0015_õ?ä÷Ó{,_x0017_¿¼mÆ_x000B_Zi¤?_x0005__x0015_§¤_x0014_m¿Nì§ d¯¿Ì_x000B_Â_x001D_]¤¿/gtUÈÇ³¿nÆd}v§?u#L× ¿Ä,¨_x000C_Oñ°?½×ðòÎTt?&gt;0"O¿µ¡?6Èüz:?_x0019_F__x0014_B_x001F_?ÂL½ËSð¿«ì©à"æ¢?_x0013_X¨
h¬¿üÒ_x0002__x0003_A_?2ÁÖëd¤¿_)®¶;_x0006_ª¿2{-ªcÇ%¿±_x0015__x0015_V_x0006_a?¿wÉæB?W¶Që°¿ÍÞÜõ¥I¥?¿,·æûµ³¿L&gt;Tà ½¤¿3I?°_x001E_ú±4p·?ùrârî¸§?äckîR]?ÞA+i¡¼¿/|_x001B_ýh¢´?êÑ£ÂØ»¿]âG4H#?×_x0001_¬Â_x001E__x000C_¦¿$z±&gt;xù¿DÛ_r_x000B__x0007_¼¿jîí~}¡?þéåej?qC·ä%k¸¿LÎQïf9C?m'bº ½?½O®¼[¼¿y¥9Õ½¿_x0013_U·ð  ¿g-þ6Õ_x001A_¿iìz:C¹¬¿_x0013_ÖÎFä¿_x0003__x0005_®_x0003_·®]O£?u_x0004_ qÌ)§?_x001A_^eÞ¾R­?ePá£&amp;Ó¶?,_x0008_¿_x001D_Uc?_x0017_²Å¶¿Âù¸°³?_x001E_Y1ùÖ&gt;·¿ ¬_x0015_=_x0013_W¿íqps_x0017_¿&lt;ëÉk#£?]ñ·(?ùù ¶¡¿|·'j_x001A_É±?~_x0003_áG_x0003_~¿_zn_x001A_u?t¥]µî¦?ÔÕ'±¿§ü;öRuy¿Ö_x0016_XvÑI¿L«2â5Ë¢¿ù"Rúe¿_x0001_%/_x0005_.±?'ñ#,&gt; ?âüý­²´¿(¾|AÍ?mg$"I6z¿*¿Ú_x0014_mq¿¹vÙB_x0002_çµ¿vÇ'¡¿_x001B_¡E&amp;O?xO]_x0002__x0003_ü&lt;²¿q_x0015_5[_x0012_±?Ó!7gæNµ?__x0008_k_x0019_Fv¦¿_x000E_b¸Òo¢?¹¹!{çz­?_x001A_­Íðp?¿ÑDI²?ÊÐbÂ ¨¿2=ëû? Òéýµ~°?ÕA_x001F_ÓAÀ¿_x000F_hvïÐ ¿Y|ØÙ%i¹¿_x0011_N©!¿_x0012_Ê_x000F__x0001_oÄ?ø¼a_x0003_ó´?/)sÔz?í°´_x0013_u^?!L_x0018_¾_x0018_©?_x000C_ø&amp;:_x0011_¥´¿¥·äÜüN¬?hÐ·n_x0005_¿@Ü§öÊC¨?DZ_x000F_áÄ¡?¥eÁ¾Ç²¿·,Y`O®¿_x0019_­Âä=Â¬?#36±a±? ]õ_x0010_,^¿&amp;;Ê©¿X2¸.ä³?_x0002_ Oç¯½_x0007_?&lt;_x0014_·_x0005__x0016_¡?_x0010_¹Æ
ø£?àl_x0008_V¸¿xu Õ¼¾¿æÁD-ú£¿6?_x0004_¨?píBK°?9_x001C_Æ¡¿Î_x0011_%Ä ¿ºÁµgµ²¿h} 2}?.UÇ¡¿_x0015_åÝ_x0005_¤?I¨lqã¡?ä_x0003_ ¢(_x0008_¿_x000B_jHLøê¿¼_x0017_&gt;¶³?_x0017_Þ»T³§¿|:_x0001_L'¸?¼zçïØ?¿Í_x0013_Ì_x0019_øª?ºÍ(Ó#´±?¡R(gÜ×¿ÚÚL_x0008_¥²«¿yq6_x001A__x0006_¥¿sE\z_x0018_n ?¥Õû_x0018_û²?fìòý³{?Ât7F %¤¿!µcJ¾×¿/À?_x0014__x0002__x0004__x000E_:?T_x000C_f½S¢?º3ÖH³®?_x0002_ÐgGùw¨¿_x0007__x000E_¹!{?~ÒVQ»&gt;?©_x0007_&gt;ôz?ÁãÌ!Ã¢?"Ý°?ÞfüÓÃ¸9?ób«_x001F_È_x001C_«?±nõD¡¿_x0008_âàÞ"¿¦+ýdÈs¿¢_x001D_2`«?5_x001C_g_x0001__x001F_¿îTWüpþ°¿z*Uãú¬?G6¹'ðÒ°?_x001B_ÍËÞY_x0018_´?ì ¢
ª?Et1O&gt;¿ÛR°å?­s£:0`¿·¼e ~u?¿h&gt;\î?;¤&lt;^&lt;À¿vèàÏÿ?_x001B_þÊÞÂ?&gt;/s_x0003_uQ?ÔÀ6rV|?¢&amp;_x0019_Ö&lt;³¿</t>
  </si>
  <si>
    <t>dd2ec2f326a9f2c01e5d3fa0f0f8343e_x0001__x0002_öôT&gt;øæ?ªÿ1X5sg¿NÑïX:¿f Oú_x0001_ñ¿Ï_x001D__x0004_¢¿L%Dsî*­¿ä9\_x0015_y?BýÙcÖ7k¿a»á=p?Âk_x0001_ås£´?p_x000F_z_x0005_¨_x0019_a?Iª, Ù«?û³K·V?ß_x0019_Ç=Vr?Q,_x001A_p±·?_x0004__x001B_?¬_x0001_¤¸¿ñõ_x0015_WóÕt¿!Y cH³¿:hÍfW³¿Y_x0003_?,
´?$J&lt;J£¿«s_x0005_¾_x0011_ó ¿·³ÓD=Æ¿6I`±¥?_x0001_Ä_x0006__x0017_ôÙ±¿Ç0ò­d?2¯ø_x0015_?úM×_x000C_*ô¶?îg¡Oél?ôM
m/8±¿¦ÆJ_x001E_&amp;þ¥?kè_x0003__x0001__x0003_ý,?úä_x000F_¿_x0018_ã_x0005_´ãÅ¿%óÇx_i?QÈGq_x0002_ò¤?q ×/_x001B_Gµ?*­/±# ¿eÜ]³Ð?7î8ÊÍÁ¿´E±¿vcêÙá¤³?ÉN$0ýSº¿#­_x0014_/¿}Xÿÿ©h?« F¹}?_x001D_Xib£¢¿Rst+¨]?oÛjçç °?æ_x0018_×*¿kµ)þ¿¢?*AÛßû_x001D_p?Kym+_x0014_Ów??¥L0«¿SþÞf±?_j»8÷?_x0011__x0015_{êa ³¿_x001B_é_x000E__x001E_¿¿(âúGÖ¨¿gDc!­¿}NÍ¿_x0008_MMm"®?ô´ÏV5¦?_x0001__x0004_Üöjêx¿'Ã­lêÖ?ªë¢"¿_x000E_é1ð_x0018_ ª? As2O¿[KUÿ~ ?ö(ü_x001B_m¿0]$y_x0008_º¿_x0004_Ö]¯Ðô³¿HÁ6 ?7"4î®u?_x0005_.[Á0G¿JaÂÂÚ3¿ïÊ°´¿H_x001F_RGkC|?_x0016_i&amp;_x0014__x0012__x0015_¢¿Ôêòì_x0003_¿&amp;#c_x0003_Õ¿ëP_x0008_Yo£?²§ØzÒ_x000E_¯¿'b(èÍô±?_x001F_t"Õ®°¿°$_x001D_'@^¿­_x0015_ZvÛ?_x0013_©»j_x001B_¸¿½e¤ä¦?Ò_x001F_&gt;_x0005_W_x0012_¿!_x0004_Oµ?ð%cw²¿¬_x0004_ç=u±¿Ü_x0002_T¦S_x0002_±¿Çå_x0001__x0004__x001D_Ï³¿d3ÿ_x000B__x0013_§¿H_x0014_ Ó_x0018_¾¿gF[_x001E_4ñ«?01:6±?_x0006_«_x0012_A.$ ¿haÆê;º¿ÉëÃÝ_x0017_Þ1?^Ég2Õp¡?ßÐMÚ=_x0011_?®:_x001D_ß_x0003_'¤?É3_x0002_æ²¿dÊ°ÿt?Ï}ô6r?x°óð%_x0014_?÷¹ü ¿_x0003_Î_x0010_Â/°?¼_x0014_m ¡è¿I¯ßÆ'bm?á_x001C_K!H_x0016_¿ú\U²¥?zS ¯S¿_x0002_»-DÔ°¤¿`PB_x001C_Í±¿'_x0017_ñÌàµ¿_x0010_FÄÂLÕ?Ï«ÐÞ?­¿èÃ9Ç_x0019_¿Ï5_HÌµ?@lgÒ0h¼¿ÊÝðûI¤¿Ä=eÂRU­¿_x0001__x0007_­]"qKV¡¿ðwÇ~¤Â¥¿_x0003__x0002_#ÀS_x0007_?_x0007_öD_x0008_&gt;¿2_x0012__x0005_`ðWµ¿¯ím-A¦¿Óh§ÀÓC¿ß_x0001_â~¿¬ylË´§·¿!TÀÿõ¿D_x0001_Âhý_x001E_«¿ÃmÒ=òÀ³?+3·!ºÑ£?_x0017_ï_x0006_$w«?gð°_x0002_Jg°?_x000C_Ãg$Ü×H?Ó¹Ýô×s¿Èëa.
¿y¹YÂ¿_x0002_ÒØ]_x0005_Z¿k=^ÃÌ¿AàÕò³?´ù_x000B_ë_x0018_ã{?J7ôS «?_x0015_îÌí7i¬¿_x001E_A\_x0008_ ¿ÂÕ)*|Á¿_x0004_°_x0015_Ô¥_j?üÈ%ù¢§¿x÷ý³u¿Æ
þù9ßµ?Jú_x0007__x0001__x0003_Hõ¿_x0012_V _x001E_?_x0001_?ÅÎ=@¡¿,X_x0019_Ø^´¿Ú»ß&amp;ÍL·?K+ÞÞ ?ÿíß6·N¢¿D_x0017_}«©­?´Ã0¼¿_x0016_¤_x0003_Gè.±¿hÒªxðG¸¿®_x000B_ÿè?_x001A__x001F_±_x000E_Å¥?_x0005_¤ä_x0003__x001F_¦­¿ó.î_x0007_!¿½_x0007__x0018_¢?ÔÀ"§Îu¿_x0007_¤N~÷¯?wÊëÆz­?ûýM_x0015__x001B_?à_x0005_kØÏ?3_x001F_´s§þ¸?_x001A_Yã?Ù_x0002_^Q}¿Q±_x001A_³üª?ÑA÷ßÄ×²?ÙÌìCµ?mxíÆºX?6ÉK_x0008_Z ¿UãÒ_x0003_Îíf?{NÃ_x0012_\m­?;?åU{®¯¿_x0001__x0002_n­d­U¡¿Jð~Q?ø9ûõµ?´FWÞ_x0001_°?z-f_x0015_Ø?÷MN%Z?_x0003_z`_x0011_&lt;°?£»*æM²?_x001C_àÌ_x0013_iè°¿ô_x0004_ÓR?ò_x0011_E_x0015_ª?RÇ
m7¬¿â¾Ëê«t?»r\_x001B_P¿ hÝ^_x001D__x001F_¿a_x001A_ìïe¿Ò£¢:~]¿Êáº&lt;Ì?Wð÷v%®¿÷½Å¯Å´?_x0013_ó1 ¿£_Mu_x0006_µ?xv£úð?ä»3Á-|¿rp¡¹¥¿¿U#¾µj¯¿p½yÝÛ¢¿Ï¿»_x0010_KN?¬î=)eà0¿aV8Ùh°¿Ï_x0010_ýBû¥¸?&gt;_x0018_Ú_x0001__x0002_Þ¦?*ª·§¸`¿|*W_x0007_fK¤¿Ø¢]+B«¿­Ï{wâ³¶¿çDæÌ$ ?ÊveÑ?"qï_x0010_(_x001F_²?_x0015_ÉÊ_x001D_¥¿7Ò¿$äF¼¿_x000C_3~¥Xt?ê"q­_x000F__x0015_º¿:`ô£_x0008_j¤¿÷@)¬ÑÍ³?8À_x0012_B_x0019_ÇX¿n£/ïLü§¿ü_x0013__x0001_èA2£?B°M:\?á|¸yÚ?÷d¨¨V·¿Õ?yi2á?iÅoÝ/¿F¨Ò¶C¡¿_x0014_ì\Z´¢¿Xñ
_x0015_æ¿ø9¦}¹¤?ÂLàâ¯¢¿bVÂZM¤¿_x0001_à&lt;___x001D_¦?ü|õvWª¿u?¬òH¿Üe6üÝ¿_x0002__x0003_DÒûftµ?xnº
_x0010_¿2_x001D_¦ÃM_x000B_À¿iàµ@_x001D_¸¿_x0007_2v_x0018__x0006_º¢?ÃØ_x000F_c$¿-Ck °c©?NGLÃ»¿«~ücÞ¡?yÉÞëw¤¿ïuÙïB¿~ÖË
p_x0001_¶?Í,B%)?
-b°_x0013_\ ¿_x0002_ %æ7{­¿ej±É¥_x0010_?ß4v&amp;J?òÃÏÎ°¿¼d_x0002_W}±?Î6²÷\?_x001A_Lc
&gt;­?__x0010_&lt;ÃQ¾Â¿`ê_x0001_ã½¿åW:¾t´?Ã³D s°¿x_x0016_÷e}_x000F_²?îÁ_x0006_£¿áÞ_x000E__x000E_[à¨?7PC@Gê¬¿ImÞ^º¬t¿_x0013_¥_x0015_Ñr_x001F_»¿_x0012__x001A_UE_x0002__x0005_Ä¯¿jîÝ[Ót?*M;W ²?Ê_x001B_`öË¡¿KäÕ¶_x0017_²?GtÆ%½G¦?_x001E_!2b~º±?Ob_x000E__x001F_Aý¨¿_x000C_9ßl³m¿?ïÑ_x0005_Ýý°?_x0005__x0019_¿ÂÏ¥?;ªYS}³?åù ªZ?-»[oèØZ?´¥Ôqª§?s³wZê`¢?1ákÙ¶´?ÿ^ÅcP¿_x001C_Òã2Ö«¡?Í~ÅK½r¿/¥Pái&lt;_?É[ùÂkt¿_x0016_»úÛ_x001C_Û?8TÉ_x0001_4¼°¿÷üï_x0004_ò?uÛ¨¹Ö¨?5_x0011_[_x0005__x0008_¹?úøOÅ.¤¿kêÅJ_x0001_·¿_x0004_,_x0013_7·¿ç?%E³¿ë_x001A__x0003__x0003_0¸?_x0002__x0004_ÅÜcû¿Bh¡2=3°?0²ÕX¯¨?ð_x001A__x0001_K¤K ¿©_x0012_Þ¤AÓ§¿R)»_x0002_¢?£_x0016_/)3þ£?i_x000B_Úò_x0002_?öúf_x0018_Kyh¿xûjï_x001B_?w£õ¿_x000F_@Jw_x0003_×µ¿ø6ü!?+¡?&lt;Aº$?H¿Ì&amp;ÀO_x000F_k¿RE¾_x0002_»¿Ú"aL?_x001C_@»Q_x0018_Ï?@E-øg°?@_x001B_=í+À¸?Õº_x000F_X:?n_x000F_èÅ8ÿ¿nÆü^ s?Üü
~¿sU"Z?)?3_x001B_CR°¥¿_x001B_;yRb¿ØM»Ëô_x000F_·¿æÛKü¿¿_x0013_5ö¨ö_x001F_³?_R4.ñ°?¼á_x0018__x0002__x0003_Ûd¿{Ñä_x001A_yE?_x0001_¥\_x0006_²?1:ö_x001C_F¿ñX¢5§¿ÒNWß_x0011__x0010_°¿ã_x0010__x001F_±Â´£¿Oâãø?).àNù?7)º_x0002_Þ¥?R_x000E_PcÁ¿_x0008_F?ÍÇ_¿yÒ[à_x0019_?ÖÏ^'êìu?Ù/da$?´_x0007_q $e¦?1A_x0015_\fú?ÁohÂ:_x000E_¿gË¸m§?ZCÖ_x000F_?¯¿_fÁ_x0011_ßÿ®?Å_x0013_LXVE«?P}­Ã6U¿ÎbP4É¿ýßa¾?àãü£º¨?_x0013__x000E_2_x0010__x000B_î´?Tï¯@,_x0011_¿d_x001D_Ïg_x001C_|¿,Æ¾_x001F_¡¿e_x001C_·ôzh¿_x0017_õf¥õ®·?_x0001__x0002_x+_x000F__á_x001C_§¿ç_x0010_~Â¡V£?ã_x001E_ßÙ_x0005_´¿Ð\_x001A_ÈÝ_x000F_´?à_x0006_,§Vb¿ì_x001F_E¾¿÷ô¼A¦¿7PA_x0016_)¥?î'nm¤_x0004_¦?­E´ÿF@¨¿_x0018_£n'_x0008_[~¿HÏq*Õrn?ä!gôO?á -N»¿k¯qÏoF?üäw+"¯?OGÍ5¾ð¿ã¾±?ÐMâBH¦]?¯iè½A¦?;÷qò¡¿×_x001B_ø2_x0018_­w?CöDáv¨¿&lt;×éûih¨?í-Yi_x0010_r¿÷XWÝ¶?_x0016_ò´ÿÃd¿ï
Ì;î=¿©_x001D__x0011_(Ä` ¿Ôn®_x001F_C½ ?^¬_x0011_27¯?z½._x0012__x0002__x0004_x?@¾©_x0015_éÒu?¾_x0012_á°Ç#¨?mÊyö\§?_x000B_Ù»Û¢?ËA×_x0004_ì¼¿øÇig@¾?|ãß{ Ù°¿_x0003_&lt;H!|¿ð¾mwë¯?5Æ_x0012_º ï?¢/µoµ?_x0019_ã_x0013_ÒçR?#&gt;l!_x0013_´?X_x001C_86µ¿TE ãK°?
Üj¬c­?Ìd_x0001_!ª¿Gö&amp;¼Ó­?Á.Ý^:¿_x0006_jËóª¿_x0003_¢q}¦£¿õS·{²¿Å!{à8h¿&lt;_x0013_ºh±Ê¢?§70÷½ö´¿î!UÍn"¡?îs¾¢èÁ¿xrÙ_x000B_áÛ£?_x0006_òÆC?l.Uð¾¿^.¯-®|q?_x0001__x0003__x0004_rÞèCë£¿y1û:­æn¿¹ÕJô_x0004_z©?d&gt;2_x0013_@¸?§Ç´£¿[ É@ùY¡?_x000B_IîX.¿I_x001C_áÛu?-©º]Î_x0008_¿êDK«°õ¥¿Vìü9Q}¤?ÿë&lt;*´¿`_x0012_ 1?Ôüs
òØµ¿|8°X?¬¾ö_x0015_Ôº¿_x0008__x0002_Ö_x0004_?¦?3_x001B_\(þÏ¤¿_x001A_Þo÷ëä¿dÏPÖ1j°¿ÎQÊ¦v´¿nÓ×_x0018_Pq³?Õnÿrò­?`'nKN=¿Wmd3ý;?Kú¶½¸µ?ÆÁq½ïL?_·àD\¢?igA/_x0012_ü­?ºæbçT¿_x001F_r,Å6+ª?Xo_x0004_~_x0001__x0003_Ú³¿_x000F_2 Y ®¿û5½¬p~?·¥_x000B_÷±¿S=À'¡¿{1òV_x001D_?7|Äa°£?öIp]Z°¿ª}L_x001E_9ÿ?°x_x0001_§'?ÈJ&amp;&lt;¶¿Â_x000E_1aäÁ¿@iyÇçi¿4Kj=§¿îø!O_x0017_»:¿_x001E_r_x0002_Ý?÷Í
í_x001C_ßt¿ø_x001C_¥Ñ&gt;¸²¿h_x0012__x0019_ »¦¿V­O-h©¿Ç¶^d(o?_x0019_=©_x000F_i?ªZÐ_x001F__x001C_}?cçãóC¢¿f·ñæÆ?Í1Âs«?È_x0007_Ï$8§?×ò7Y½&gt;¤?ôe_x001B_'¿-ASÿ¥¿µ_x001C_%±3¤¿µÅ#_x0017_Ä_x0010_?_x0002__x0003_ë7/i¿úäx_x0004_âÌ¸?N³_x000C__x001A_W-¨?õc6Bð¡?ùÁÄ¹[ë±¿!´_x0016_¦_x000F_?ì°_x0004_¹¢¿o'U^a\³¿l6ÕÃL¿üóqPæ¿ T_x001A_A@§¿_x0016__x0001_ç, ?F&lt;_&gt;yw§?SSO÷±_x0014_§¿e·#'úù³?Å¼óüxE?ì%u_x0004_=ª?DxT*_x000E_ý®?_x0002_¯F*#´¿_x000B_z_&gt;T©¿ß_x0004__x0005_._x0014_®¿_x001E_¬d_x0003_Ë¿j¾À¯¿kÝ#Höw¶¿2UÜðÀ?=f*(õ?Üãs¨:û¶¿ëÀ¡c_x001F_9ª¿_ÿn{¤?OÙ_x0004_#?YáUD4õ´¿bÛ S_x0001__x0002_\Ð¥?dÝ_x0007_y§¿&lt;n·¡_x0006_ ?_x0010_l3ÿc¯¿_x0004_~9ö±?îa_x001E_;fmª?&lt;²_x0007_"ù³¿ð_x0010__x000C_v¨¶?æFý_x0008_Z¢¿Ùûº_x001C_Ná§¿èFØµ=©?+:=è@/?rÑ&gt;WY?¥wEg¿9Eã¢¾¦?¥_x000F_£M³y?_x0003_@±_x000C_x¿°U_x0017_åpM¿ðE»M§¿ô¨/Ymt¿_x001E_ºc_x001D_ëª¿Ô7ÌmÒ¿¯ °ì¥?¥&gt;ÉÉb«?_x0002__x0002__x0018_ok?}Åz[iFÂ¿kû«·Þµ?úkÃ¥ê¡?ú_x0013_NP?_x0016_§¿z×1ä¼ÔÁ¿ÊªÑB_x001C_°¿Q®°«_x000F_s?_x0005_ _x0002_§_x0001_&amp;_x0008_´?U­Ò#¿z_x0003_T@gê¿Ù.ùÀî¶?«l°T¡?ñv_x0005_ØR¹¿Ét¿*Ç½¿R_x0016_¼z]u?ºLÀÀ
 ¿C«ä_x0013_ñe{?}½_x0004_§RN¬?*p§ÔRm¥¿ÅÃnUð_x000B_¿`©_x0007_\d¹¿Ãïpá_x001A__x001F_¹?. SÛ¬¿Ú,1_x0013_\¿«´D}_x0003_²¿m;9 _x0015_¡?¼_x001B_VvÚR¯¿7òú_x000F_6ª?_x0006_¥!_x001B_²?è_x0003_P*_x0005_¡?_x001B__x001C_Ê,z?_x0010_Ù,ëÃ?%rÞö:Æª¿©WòÛÌR¿Ûºh_x0014_Â}¡¿ÇJ^¥Ì7¡¿$"ð*À¿«]¯Ð_x0014_$¿QY²(_x0001__x0002_1¬¶?_x0007_´å¦¬¿ÈÞÐÞ«¿'ÔN_x0004_Ä¶?°4´â=_x0005_¼¿2_x001F_8_x0019_ç¿Éòg'r¿÷Zmca¯?&gt;¡[%üõ?ºÉ¹9_x001D_L?ùJ&amp;4ic¯¿üÀ&amp;y±F¿ÔúÞ_x0005_Öª¡?(òôÂ2³¿R_x0007_TWµi?#·¸Õ-à??)_x0001_l¿sóâ©aM?_x0003_¥_x0003_qc_x000F_¿õÃK~Ø0¿ïáéO_x0012_±¿Øæ`%°? å_x001C_la¿ _x0014_xIÛs?Ê_x0002_©íao?o;F¿2ª¿KÙå_x0015_Å¿¾òÇ7XÂ¿CªH!åÉ?_x0012_¹Ý`_x0011_¿ÛöX)ä¿_x0005__x0002_qmùS¿_x0001__x0004_¥ð_x001A__x0011_X$¿¦±&lt;oµ¿ºmy¼¥¿û¢#_x0018_-?&lt;P_x0007_c±¿µ_x0010__x0008__x0008_b©¡¿_x0014_ç^Fq¶¿PN®Ü©Z¦?Zp
ÿ#t¥¿J8|¾Æ­?=¡¼áÕ·?ÿ_x001D_èV¢°¤¿j:Þ+Ã'?µÿ@b_x000C_¶?_x0008_òÿ¥ðF¸¿fÅ¿3hõ«öª¿_x0003_a´¾V¨¿ÚÎ$Näh¿ðÁu_x001A_¾¨c¿ÍFP)lµ¿èí_x0003__x0002_v³¤?©_x000B__x0017_w¶´?I(nsÔ ?}zâc{/ª¿ò_x0007_%&gt;Ià?ë_x000C_uÇüÅ«¿ñ©úC=0±¿¤_x0006_(ä_x0003_p?îX¸~X¤?iÔ_x0018_«J_x000F_¨¿«ýÓ4_x0002__x0003_Ë9±¿ýhW¥¿ùî`0&gt;_x0002_¿èÌ_x0018_w¼ ?5ËM$ì$U¿fPÎtL¿ìlcY°¿®7._x0002_Y¡?*q_x0002_z_x001D_[¿fÏ¢8_x0019_³?TB&gt;Ê¾´±?b2ÂÍx ?éRÜ_x0017_ØÓ§¿O¡_x0013_ü_x0003_F´¿ûP¡"#¿^ÏN»p:¿¿Ï_x0001__x001A_øtZ±?eQ4ì9t­¿ÞP^Ñ_x001A_?ëâ¬j U¯?ÀÜ¥´?OÓ[ÓüÂ¿OfWïê­?¹ÍË?½©ÚéÐ÷¨?~~ÒÖb³¿4Ät~ÕÌ»¿.F}2n_x0018_¿´×_x0017_e©·¿;_x001F_i¥lØ¯?É_x000C_áÙ¥?b_x0018_l¥?_x0005__x0008_"¯\_x0002_ô_x0013_¹?ämÃÍég¦¿_x0012_J_x0004_WÒ¦?ÙkÔÜÞO±?ÿa_x0018_v_x001D_¿0f,`G¿¡Õå¥óÒ?0k_x000C_-µ?Ùé]¿AU­¿(mwkhÃ?}[XýÕK¯?­Ñ­z6A¿+XÙØs_x0014_¤¿_x0001_Í8µ?&lt;ÿHì_x0004_ÿ°?OE`Ì'À¿bªIOVè§¿´òÆÚ_x0007_®¿$_x001D_ÞúÅØ?©swZÏ¨?&amp;ø­~«¸?6Us_x000C_Ú¿qßP_x0011_8_x0008_¿JCû`¿¢xÿNxT¡¿ª_x0006_{£p?)ýæ¿ÄW©$_x0003_Ú¿_x001B_xÍ9&lt;Pª¿bv4¼«¿µ5­_x0013_£¬¿woÉç_x0002__x0004_â´¿õ½8©Î·¿ö¡_x000B_Dp¥¿Z_x0008_Xz¿.ÐùÝâ=¿uõ&lt;ÒWÂ¡?_x0011_a?d;¨¿KIYÃ_x001B_©¿e{³_x0012_
?ë¤,Ü­q«?_x0006_Â(.&amp;#?sh´*SË¶¿/«qåv²¿¨_x001F_¦Qz?Þ¹_x0007_|¿B¾=Çk!q¿øg¶4Ë_x0013_q¿Î_x0011_5o§ÿ¿LØÓc_x0007_?æfy_x001C_µ? Ú_x0004__x0018_¼¿µ²?Aµ¿ø_x0001_÷_x0003_(À¿}OÄ]&amp;?Ia_x0019_Ò.¿¹gÞ¹©?Ä"_x001D_Þª¿tÐ¥_x0013_a¿©Í¡?DËvîà_x001A_²¿húç©3ñR?,x_x0006_u&amp;·¿_x0003__x0004_âÃù¿ó3ðèj_x0001_³¿_x0012_Õzo_x000E__x001C_¿P_x0002_GÓ·?«SéA'¿úç¯R_x0003_â¬¿¤v²_x0013_*y¿TI_x001A_ÅR©¿_x0013_Å&lt;ýkª?¢×J_x0012_C®?fïöcÅ¿VjÉÈ­s¿Ù¦ËdR&lt;8¿_x0010_Ë·_x0005_¶¾q?_x001E_¸¸qc¿^Ë_x0006_bös¿³õñÄf?¥Å_x001C_êp_x0019_±¿Í´DÛÁ¿é_x0011__x0011_Ù²?"Ô_x0003__x0002__x0010_&gt;¿"Á¯Ès¿¼³² -Ý?;=F_x0015_Æ£?¬®ù4_x001F_¿´þëEG±¿j_x0018_E´+0?ø»¤V¿_x000B_**ÚZ?l¡¤_x0002_S¿s_x0018_c²À¿ýô_x001D_«_x0001__x0004_9v[?_^)-¶¿¤8Pq_x000B_m¿¸{V{Ä_x0003_²¿_áT&amp;¿Téo_x000B_Ð¶´¿÷_x000C_o©lÚ¤¿Pìt'¿³¿µ¯úÆ_x001E_¤?À_x0011_å·¿~º¤è×?LÆ¢qÃ_x0019_§¿Ø9SK`Ì? à;_x001D_©Ù?Ò_x0003_Øâõ³?¦ìØ~N¶¿¯÷h0gëc?|_x0011__x0014__x0004_³£°¿º÷W`ÆF? K_x0008_t_x0002_µ¿ùÐõð_x001A_ï?UhêÛ¨µC?A×Ì"_x0012_*Ã¿Ã­ìóÃ.·¿Ú#gÃ&amp;¿¿Ã_x0010_l8Îy°¿h×«KÏÍ¸?9È¯_x001B_³¿ç_x000F__x0007_ò)¤¿8èXÜ¿·wÙ_x0003_wj?å&gt;øp¸¿_x0002__x0003__x0017_óU)ä¼§?x_x000F_:_x0006_\C?¬{wÂñq¥¿á}¡_x000E_o¤?Ê_x0001_Î4K§¿fFXpÀÎ®?iØx¦ä_x001A_¶¿m¸¦b³ó¶¿
û¥¾Bñ?ÿ_x001F__x0016_²H¤¿o_x000B_y_x0008_ü¯?¬Q(_x0003_p?å0æN¢±¿_8_x0013_c©¿O|d_x001E_Â¿_x001F_-u_x000C_àÁ¤?_x0003_s^Í×x¦¿HØpRáª¿wýã_x001B_&amp;£?u}³ySj¿[Ï?\Nq±¿^áC[T?H&gt;)Áè_x0007_¢?¯Ázgr.°¿Tw
ï_x0014_ ¿û÷bÓÁ_x0011_¡?pº_x0004_æ_x0018_;?¼_x0001_ÎOVÅ¦¿úkí1_x001B_¡?þc_x0015_ be¨?OåªfÔs¿­_x0017_í¿_x0003__x0004_¨zp¿ATêù_x0002_²¿ó&gt;jÈú³¿\½_x0012_tg?§ïIì7¸?Lç_x000E_¿§?Pßm°_x0005_?¡_x000E_¸#Q{±¿nM¡Äø_x0007_©¿L¡Úþ?¼ºÃI8s¿÷,©¨°?âo¥ñaÃ¬¿_x001E_)n9H?Ú²_x0010_íº?ñT_x000B_RN?k²Ë_x0005_Q_­¿²Kçdû´?rzY_x001F_ì¢?_x0004_$RBCà©?ã;®­1ì¢?ðÇÏ-"Ä¿_x0014_^!AÔ2 ?_x0001__x0015_Öôkq¿ ©ÁJÇ/¿¼?¤Ú½³¨?¼X«æ® ¿?¤
ÛL5¿Jyr_x0018__x000C_È°?='ÊJ£¿_x0008_øj+?ûXòéú¨?_x0003__x0005_¿¿_x0019__x0001_jtµ¿`èúå_x0003_1©¿§á¦M¥¿W_x0012_e|lª?ÔM_x000B_z0?#ëù*_x001A_!q?´$_x0007_ñ_x0007_Ï§¿_x001D_^H³½^¿/G_x001A_rY?c(õ©j¶?_x000B_` _x0014__x0010_n±?_x0017_D|q?òQë¹ï@¿KÏ5þ_üR¿\õWJ¤0?ú®¿_x0002_þ?àßt_x000C_JãÀ¿pRoõD±¿sÝðí?~~Fd²¿§?_x0001_/÷º¿Ú_x000C_9ìg"¿P.&amp;ÃÈ²?t&gt;§û}¿rÆ¦É¼¿h1ml_x0003_½¿ú¦ë$_x0014_Ýª¿×ßnÝÛ=²?jx_x0004_1ÐP¯?½ÿ_x0018_.2D ¿ J_x000E_&lt;Ø­?í@_x000E_e_x0005__x0006_åì¿¿TÒþT)d¿¥¹©÷Oz?Ý[è"Î_x0006_¿ï_§7Ãö©?_x0011_@9ÖßDi?'_x0004__x0002_³?%
Ô÷©å¡?¦F³ß?FôGSô¿~%N²¿&lt;Ã¦ÇWî¿Ã®§ï_x001A_¿&gt;ãìôd_x0016_°¿6³!'µ?À¤IQ¡¿_x0003_yG_x001A__x000F_ ¿Î§_x0011_4s¿_«N%?½}ð¢?ê+ðñ#¨¿vÍÀÅÈ´?Üq¨_x0017_»¿¥gCÎ²¶¿µ_x000F__x000E_"_x0007_o¦¿ë%Q7u?`¿Ó
«_x0014_?{(ô_x000F_¿_x000C_Ôyñtº¸¿HÃ_x0001_³þ;¶¿a´_x000E_v_x0012__x0008_µ?7¢éD_x000C_Q¿_x0003__x000E_èqSf´È¡¿ö¨z_x0019_?K¦Ù é·?_x0004_aØ_¢?éNt%b%­?Éü_x0018_Õ½s´?_x001B_Æ»°î?p_x000B_aÿ_x0019_¯¿HôË _x000C_¶¿B3XXûo?¤ÇÒþÏÈ¿
ì_x0001_s²¿­B&gt;~µ?Uu§)_x0001_Î´¿Åv_x0011_;Ú?©´ëd¤¿4uðqç¿¿É® sØH»¿QòÉ_x000F_·´±¿MÐ½=Á_x0005_?`_x0008_gBÀ¸e?sæ´bÞG¯?ö&lt;ñdX_x0002_p¿Î\_x0002_ÀÿNP¿S_x000F_ÎU[£?_x0006_u¯K¶?¥g2ý_x001B_,¯¿2ÀÖÿb;¿´#¸_x001F_Öá°?äêÌ©?^fúh_x0007_®¿-ðuj_x0001_ ¼_x000C_¹¿_x0002_Ñ_x0015__x0014__x0018_Ä¨¿Hvõ)Ñj¿+_x0019_Õ+ÒÙc¿_x0002_½µ_x0018_¢¬¿_x0008_¦ =e±¿_x0007__x0005_6@{?54Z_x000B_&gt;x?mP¢Î¶à§?_x0013_Õ÷_x000F__x001F_K·?!fCl&amp;¦¿F¢¹¯?q1_x001B_¡¨¿QNÕ©_x0007_?¡_x000E_D^ßð?Ê¼ý#»¸¬?ÌløM?èÉ_x0014__x001B_e²¿í[Hª(?ïy_x000C_w¿_x0002_µwþn¦®?_x0003__x0006__x0004_¥®¶?SJ;å_x0003_À¿tÌ_x0003_|?ny?úådª^Ï¬?ßë°x¥¬¿ö8_x001E_¤«¸?_x0011_-Ò¹kS¿ECj×Ö!?Û_x0014_ÌÄ­_x000C_±?ùHV·íÛ§?_x0016_¸W_x000F_Y?_x0001__x0002_³¶ï_x0008_ì«?2À_x000E_ $_x0016_¿Ó¤Hê$Ñµ?"_x0017_myy¥¿ýp²âæÊ?¡áv_x0016_×§?i
vQ}?_x001F_L0kB[¿/ó"@~©¿`­myjA³¿ï¾SPæ¦¿×_x000F_`¶_x0010_P°¿ÅÌÏ_x0006_$­¿Ðüþõ³K ?[Ôr_x000C_ÓÍ©¿+_x0004_ü,/­?ÉüÒÙ[Ú²¿HBÊ0Ü¿_x001F_¹7º¿wzyáCî¤¿Ý_x0013_5:_x000B_s?_x001D_Ö6lÕ?Ïø±_x0005_@_x0015_¸¿â_·n¶?W{Cµ¿o½¦_x0003_°_x0008_¥?oöwÂ¤¢¿Ú¤!ãbé¿IöJâ_x001B_b?»ÂpG?ù¹ÅF_x0005_¡¡¿~KÍ@_x0002__x0005_4?_x000B_?'O¹*©¿ÿ&gt;×TÊ¸¿_x001F_ðïÉæO¿û0ÊkÛä?_x0011__x0003_©_x0016_°¿úHU«_x0011_¶?±åÐY³3?­QÅY_x000C_§¿Ú_x0008_oÜ)u§?¬Ü¦
©?_x001D_½lr¯?_x0012_ûcó¦?$V;_x0019_Èî¶¿jKbÛÀq?ocH­_x000E_»¿Và¯#`¿¢¿%_x0017_u¼¿µÑ¾K_x0003_{?.À8Âi¯¿È niß¿-ÞÚÒ~^f?²±å;}â¥¿C^ç_x0004_"§¿4oìð£?/ÊCcÀ¤¿´=ûð¿XÐßE¢±?_x001A_{¦øa ¸¿g_cl¿ÏVO½_x0017_dP?vO_x0001__x000B_-­?_x0004__x0005_w^s_x001A__x0002_¦¿í¯KÞf¦¿'q¬¿÷æÅ¢¿©5l]ù¿_x001F__x001A_)²_x000F_µ¿;9ç è¶?jnyóéx¿de¨uc¤¿îkZµâª?n8¯_x0007_ÿ?pÉÙ¾?x{?Æ/_x0001_gE®?ª3hvx¿$çºëí&amp;¨?á¢_x000E__x0006_²è¿¯8å#¶?7$õÜUb­¿X&gt;l_x0013_½¡¿_x0004_M_x0018_d¦?~_x0011_3¿ÞÑ¡¤¿¼¿U;þ§¿½ðmÛD?
6Ê_x001C_¢?:F_x0001_vá ¿~ÀC}È$¿zd{U*á§¿ÃÛ~Ö_x0016_Áµ¿p%5¾\_x0003_?¬WÊ¢_x0011_Æ¿_x0017_)_x0012__x0002__x0006_¤P|?Ôµ!_x0005_¿¦_x0002_,eºN³?@Øä¿_x0006_[¿/ãËF¿_x0010_¹c±¿P_x000C_Jr¬¿_x0001_yi_x0004__x0014_¹?Õ_x0018_Ê`¯¦¿_x0007_®_x0016_Ü_x0018_¶y¿ÕDäA_x001D_­w?&lt;_x0018__x001F_Òµ?-M\ÔÅÊ?c)_x0002_f
\¡¿#Êã_x0004_X_x000F_+?s³_x0019_ï^£¿óuÏ_x0015_ñ±¿ïó_x001C_ ¿öú[*û°¿¨#G^_x0003_?/òìV_x000F_Ô? _x0018_Y_x001D_¡°¿#T?_x000E__x0013_|£?ÿxk#uFf¿Êíªª*_x001C_£¿dKw(4¿t2!ò§§¿ÑÔ_x000C_,*_x0012_¿;_½°)½¿ôrN_x0005_s?²·=T¿à&gt;_x001E_$²?_x0001__x0008__x0011__x000F_ìlÓ©d¿f_x0006_àN7u?¢e%HL¡?_x0010_ºOß*_x000C_?2³ïSÿ?µ_x0008_¦|Â ¿_x001B_f)_x0001_û¿ê+Æ!Pµ?{æ¡ë0«?sñ,_x0001_â
¿¦¯¿¾Z8m^ß?_x001F_ÚõD³?ÐÝ_x001E__x001E_D¬?"Ò÷ÿ°?W_x0007__x001E_í_x0003_?¹XgïîU`?Cß¨ðàË²?S_x0014_ûë}M´¿_x0005__x0004_Òe[ñ·¿JC~Í1©¿ÕÎ_x0015__x000C_ëa?XVÓ-Ë^§?_x001A__x0011_¶Ê5Û°¿½*lV^'~?ôaÓ_x0015_¹?º3ñ¹f°?e_x0002__x0018_ì(£¿æ¯ÅyzY´?/¡Xgy]¿"e¹*u??ik~_x0001__x0005_­Ü?)_x0007_ö_¿I¸ÙOf?0h_x0008_»¯©?ï¤×}£¿Î_x0003_ÆN±??ÒR¦8¹_x0002_°?¥R[ÌÏ_x0003_¡¿:~(_x0003_¿_x0015_cZNXmz?Ísß¥¿x^5Yi¥¿8_x0003_Vop±¿Ã#Ù%*¢?±¨{Ûí¿E_x000F_¹d_x0016_rR?à)Q9'7±?_x0002_(óC_x001A_?0þË÷~?­_x0016_
_x0017_V?}Ù7
¼ ¿tRç? ?(1ÞYH²¿Û_x0006_ï'G¢¿·7Ø|X¸¿_x000B_v_x001A_Ôïf¿ÐSP.ë¾{?_x000E_²õÒ¥¤?ê_x0004_Õ·£¿?_x0018__K%bµ?1ÑÕÖøñ´¿V/òó_x001E__x0011_³¿_x0004__x0007_¯!ú1²°¿?`"óè7¥¿»KFN¿A_x0017__x0005__x0019_ _x0006_¼¿_x001F_+_x0002_æ_K«¿=_x0007_£_x000F__x0019_¿N£_x0005_mð¸¿&amp;±SEÿÑ¤?X 7må¤¿¿_x0017_&lt;ÑÜ£?¶gÜµðÄ«?Þ_x0012_ð_x0007_ }?@ËÅM¿_x0008_·}^
«?z*J4?b*eú0é¿µ_x001A_&lt;_x0007_Ã²?ö±_x000F_"ø²¿ó7:Ü¦«?ü¸þ_x0002__x0016_´¿üÅÚr¿S_x0017_~o5u¿!u)I+¦¿(y&amp;! ¸¿_x0003_ÑºÏÐ?&amp;À_x0001_|~?:ì¨_x0007_ Ã¿_x0002_/S&amp;Ç_x001D_µ?}s%u_x0019_¿ºh#z+Ö¤¿(p_x0011_f};¥¿&lt;_x0010__x0006__x000B_êî¿¿¿«_x0003_a°s·?F_x000F_º_x0004_¥,µ¿ õÊØÈ¥?¾=ìxá¨?ÀÀãûàD¹?w&gt;_x0004_·;ì§¿&amp;o]f5¨¿RXeÁ³¿âç[_x0007__x0018__x001A_¤¿_x001C_nÑ¥G8¢?+ÞJ¿'E¿§~¾Ôü?IX¸+Äº¿³äg_x0006_¾!¿é´©Áý¶?«¯v@_x000C_ª¿A_x0002_B_x0004__x0008_D¯¿[çÖÍÃª¿­Ö_x0010_ ¿"Ó_x0006_É~ ´?Ýãßw ¹?Òcwþ%ò´¿ëd»þë¿[Ëó ¸?_ï²_x0002_"ü·?_x0001_RnpÓ¿_x000C_ÉÒº»n¤?\YÉ¸½ s¿s´1õ°¯?¾s_x0005_ªÕXq?VÓ ôB¸?_x0001__x0003_Æ _x001F_j4®D?ù¯í´¨?EóÐ2c=ª?²_x0007__x0008_Â9 «?²ÛÝ_x0015_Ðn´?_x001B_2Ãá[3¿J*_x001B_~ ?_÷1`Ä¥?ß?kÎ?_x001F_Ó~ÇQ£?L=è_x0004_¿}¢¿´çðïç_x0012_¥?¯?«ñ}_x001A_³¿)»åóx ¿_x0008__x000C_a½À¦¿vöª¶7¿D+eq[?_x0019_7_x000E_Ê£¿Dub_x0001_w\©¿ÜhêÓçq¿P°¬iQ¼¿_x0002_%E}_x001E_Ò¬¿VðnÉò ?_x0018_Ä_x0006__x0006_¯è¤?¼_x0003_ôæn?_x0014_¾&amp;fS+¶?wJs=_x0017__x001D_n¿¿&lt;F»yðu?7V§)Ó¦¥¿ÖYO¸ÑJ¿Â_x0016_?W¬©?­A.ç_x0002__x0003_ÔÖ°?ºx*3_x001A_1¿_x001B_îþM¶¿7&lt;0_x0005_­o?^_x0011_[ì(o_x0008_¿É/=*ê¢¶¿_x0018_}q+*¯¿FÊ_x0018__x0008_Ý£?vFn~_x000E_î¡?9þ¾Ò¡?\®Pë±P¡?_x000C__x0019_üïÍ§?_x0013_úEþ»_x0014_²?©ÔD(Õ¿_x001B_Ø²Ñ?}?EHò­_x0006_ª?í_x0017_àlb¸?_x000F_$ë©Ç³z?Ò®hÐx?jbGÉ¿l+¨Æ_x0018_ï ?_x0012_FÒ´i«?-ö:²Z¡?{ç Z¼}?_x001A__x0007__x0004_frD¼¿÷,_x0001__x0006__x0002_¸k?Ãb_x0015_ ±?­bå`T¿àç.ka?v_x0017_wpH¿Mçú_x000B_- ®¿Úß-K_x0010_E¸¿_x0005__x0008_WdgÖG?rçq.p%p¿öÊÎ0_x0001_S¿Ä Y&amp;-?;3_x0017__x001A_ìÚ¨¿RÑEË®?Î÷À®Pÿ?6jÙ_x0007_1j?býürÌ¿XÙY+ä]¸?Þ£ã²ûÎ¶?ÖÝ_x0003_Î£¿çd_x001D_Í_x000B_Ù¿_x001B_,õÑU¯¿¨_x0015__x0016_$õz?Z­îÙ¡FÂ¿aSoÏÎ_x0004_¿½|:)ú_x0003_o¿_x0007_)ì_x000C_±è¹¿ª}X_x0017__x001E_?Æ'çQ_x0017_°¿ýÖ×ÔÅH¿_x0014_ß©¡¯}?oÒk!¿÷Z¨~©?Þz_x0012_µ=«¿·ªDkC)T?øc0_x001E_­ ?ú_x0006_®¶;û¸¿2H÷ Àý¿·¥Zbð$¿WÀá_x0002__x0002__x0004_I ?¬²Oo?÷ód_x0015_+¢?·(ÚÁ_x0018_³?&lt;ñ þ¿75[z æ®?Q+_x001D__x0019_h§¿®&lt;j_x000B_,¿5_x000E_s_x0004_V_x000C_?¦zò"¿íý2:û ¿ò«,_x0007_\?ÙèõÖfm¡¿¯ë_x0004_Ùw³ ?ÃÔ_x0012_t¿_x001F_ÈlJ2¿_x001A_ é*]q¢?_x0007_Øïù?Z5_x001B_Ú_x0012_A¼¿ó¨{\©¥¿´°¾ Æ_x0015_£¿ àÚ_x0015_Þ¤¯¿­øÀÜ_x000B_¡?ð_x0016_ÞQù§?_x000C_ÜÌÞT?ù3æ]J_x0014_{?_x0003__x0001_ê^_x000F_¨?¸?óDê`±¿}C ÒúS¿¹S]»Èª¿³¼ôÆ_x000C_/ ¿._x0014_~@B¡?_x0001__x0002_ûO=éÑ4¢?.s_x0004_ê-¹±¿l_x0012_±Å±?J_x0014_Ý[Þ¢¿U!2» ? lÃÑ³?7çÁ?_x000E__x0018_·?_x001B_&amp;(x|é¨?ö_x0007__x000E_¹çA¡¿Ä¹_x0013_ûL£¶?ñ_x001E__x0012_mZ±¿_x0011_Öð_x0008_ÚÅ ?Ñ"¹ÙÎg?­iWZaª¿«#ÚÜg¿[1`²?mzºî?Ãª&amp;9¢4¢?±¨Þj¡_x001A_µ?=&amp;Ù,_x0012_c¿tC#Åa¦¿Âä_x0015__x0001__x0003_º¿z{¸ù©¿ æÒ¦°?_x0015_î_x0005_-é¥¿©( '_x000C_b«?nq/_x0016_z«¿_x0018__x001A_r_x0017__x0008_6§?»,¿¼¨ðî³ß¤?q_x0005_r¿ô£¿)4çF_x0003__x0005_õ²?_x0012_ð¹F÷¤?È_x000F__x0013_nµ§¿é/DÁÓ!«?½&lt;_x0014_Ô4?}@mÁg_x0008_£?;_x0015__x001E__x0017_±?OR_x001B__x0018__x0004_?×_x001D_kÇrv§¿Üu\¥(«?_x0011_ |.!?RËbÎyX?X&gt;R#Ç¿°¡X_x0014_áÚ½¿))«_x001C_N_x000F_¤¿àÃ_x0012_d_§?#éÚ"8V¿:´_x0016_¹R?_x0012_öF+_x0002_?à89ÍË_x0008_¤¿,î§·_ê¸?z+ íÐD¿RÀ­ï4¿Bõo\_x0001_­?u_x000C_Âái¶?-WÛè_x0011_E¤?_x0004_×_x0016_P"_x0015_ ?_x0017__x0002_Úmè_²¿@Gðáä_x0001_£?Ø©¨|©±£?0b_x001F_À_x0007_²¿¥æÊ:Z´±¿_x0008__x000C_(¯½ool³¿_x0002__x0015_+Ï­?8g´8 3¿*Tï_x0012_¢ú£?9Á5k¨¿j8ß½=I?/_x0016_?6}d¿åí²ÝÖ§¡?\«2H¿7¯?WlÜ§ïÕ?ªOÝãL¿Ûj::þ;?VÖ&gt;ð¿°¿q©VÄú_x0004_·?6Ý¡¥ß_x0006_¹?8`õpÆ£¿£Î~ª?}?g_x0006_~àx¯~¿¸_x0016_9Ù-¬²?M_x0013__x0005_£_x0019__x0014_¿âûô²c¶ª¿[e_x000F_¨U?R/0_x000F_ðÎ?¡_x0017_­ã_x0003_ò¥?Å·y7¬¿~_x0010__x001A__x000B_S&amp;²¿ð+ýTð°¿Ë Xam²?Ô_x0011__x0018_þ_x0010_Ó;?0µ_x0019__x000C__x0007_M??ÔH_x0001__x000F_¿Výh_x0001__x0008_[¿+øÜkü?I]ù,©?ðÕ_x001B_Þ­?Ñsô9æã¥?_x0003_*¿6_x000E_©?jÆt¼c¿¤Eöµbº¿W_x0007_y«,¦ ?#tö×·¿_x0014__x0018_F_x0016_|f?#_x0006_ùþCA?'Î³_x0010_¬¿Q»Ó­?Ãzïíª¿ùÉºZ_x0005_¤?'ØBÄ¸J¨¿îR²ÀÐÒ°?Ph_x0011_eÝÀ¿¼_x000F_6Ç^¹?$ô=]e¼|?Û-_x0004_ÿÍ©¿àS¤_x001E_ZÈ¢¿ô-)TÖL­?o+_½_x000C_Z«¿FÆÆ\¿H±þÎd ?_x0018_,Ão¨m¹?ôP^pv®¿ÑîTí_x0002_d»¿JÖÜã§À)¿_x0002_+_x0014_×u?_x0003__x0004_^_x0001_M{t±?iãj ®1³??äu_x001D_Åð?à,·SS·¿Á¬y¬Òh?Qê_x000B_´Å?_x0012_)&amp;ÔDµ¿_x0011_n_x001E_Ä_x0012_Z±¿»ö$Á·?z__x000F_jÙ_x0016_½¿ÑÇ#×_x0016_¢¿_x0003_e
[_x0014_]±¿R_x0001_¢«?C³ôõãª¿ÄÀ;úF®?* Ý_x001A_ú²?O¤5?í_x0016_?Bn¸?ixß²_x000B_§¿Þb³xc_x0011_µ¿È2_x001A_=ø_x0004_´¿_x0001_¢¯Ö½?PÀË_x0008_8Ú¿_x0005_Ó÷É¨&amp;¯?ãäm©\+¦¿À¯ì_x001D_ýä¤?¾í_x0005__x000B_®?L_x000C_],êÞ¿ä³Pw´Ö¡¿k±c¹H?d7Å ¥Ð ¿._x0002_Å_x0002__x0006__x001F_U®¿K?_x0012_\_x000C_?j,E«Õy?Ø9­âç³¦?°Ü7¶P´?ÜË_x0011_&gt;ý¨?;I_x0011_;GvZ¿¢A²¥Ì¨¿ôÌ¸µ6j®¿±ÊHËÈ?{.O£_x0015_¸?'öÔþ08c¿uMÐ_x000F__x000B_O¿¬l*ÒËc¿_x0005__x0003_ú_x001D__x0001_?}±Q°_x0004_,«¿úQ4½fV?VOxæU?kq_x0019_ª?Iu%I8µ¸¿­z GìF¿xQÞâ¿E;?&amp;?WS0ugu°?_x000B_*Ê2_x0013_¿_x001A_¨ÛW_x0005_s?óù¢_x001F_;§¿Êt9r¤_x001F_°¿q.O_x0001_å?ç¸_9¹=?Äd_x0005_Æ_x001C_å¤?/b_x0010__x0016_ç#?_x0001__x0004_p&gt;V _x0003__x0016_²?µ¤_x001F_$¡?:°±_x0006_Þp¤?¤úzÀB¿0æ_x0011_ük?|òµFÂ¿|­¨náÛ?ÿP&amp;Yns¿fS_x001F_ú4ôµ?ù}_x001F_ðª?­?³_x001B_¦Ý_x0010_¿HCGçÅ_x0006_´¿¡"¸o¨^¬?ô_x0002_îÜ©?_x000B_ëµ&lt;³)¿_x001C_-p°_x001C_ì°?¯^´_x000C_sÕ¿_x0007__x001C_\v±±¿Äo)ò4§?K_x0013_3Þ¿ØÉ_x0005_Íõ×?¹í;ó-¬?å_Ò_x001A_TÁ¹¿_x0005_]Ë_x0005_~?ÊL"_x0001_Î¹¿£'Ý·y¿!ÊR_x001B_«®?R0_x0007_úq?ó¶$}öØ®¿µä®_x0012_Í×¸?_x0002_ü_x0008_]( ¿V´ïI_x0004__x0005_§sq?¤ç/âÏÚ¿,S²v¹¿R·_x0010_1µ¿Î¹xYÁP¿ëäºJô_x000B_?»{¹ Ï7¢¿Lè¼$¦¿ÚíZ{æ_x0003_¿´3\ÜX¤¿U3ßò_x0002_¿úz[D_x0012_¿o}F¶£¿YL;¿zhs*ðy¿]Fê°Ð®?{ nÖ¨¿_x0003_S_x0013_¢z¿"ê_x0002__x0013_§¿äAy¬và¯¿È*Ãv©b¡¿rw
~e¿3$_x0005_®þøv¿kuy_¡?X»Qà¦¨?!_x0014_ED_x0008_¦?³_x0001_ÅÌø¤?_x0018_ÆÊhC´? _x0012_JÄ_x000F_©§¿4}ÒÇ$t±?&amp;Z³Ò[¿5 8¨?_x0002__x0006_ô£»Ð(_x0003_¯¿K´_x001F_ñ&gt;³¿ä_x001C_@
¯´?ä÷0bAq¿ÿPB^Ux¬¿ ê_x0018_Â6ð£?¬ó5ÊPY´¿_x0001_sÏÐ
_x0014_¿°%³_x0004_L´?­_x000F_Ü÷Í ¿@_x0013_D&lt;_x0007_³¿ç0X×{|¥¿5±Ùb}i¹¿rg_x0001_!`?Óh9&amp;z¿Ð_x0010_¬í8&gt;?æGGqÌ«?æV&lt;&lt;«¿_x0005_àjág?ÔúSäÞ_x0010_¿¸ÇK¯Aç¶¿dÝGU=_x0008_£¿3ç¥ek5?ÈSr_x0018__x0013_·¿iõ÷_x0018_dw®¿|3°°?e?uäW_x000B_´¿×÷_x001E_òu¿oUvnAÀ¿ÖA}_x0002_½¿T¨
,ßñ¤¿Î_x0011_C_x0002__x0006_ìÚ ?_x000B__x0001_»(_x0019_¤?¢Ù_x0018_ä¿²?_x001E_²Õm_x001F_\¿àéx¬ãþ ¿åùåÐ}?_x001A__x000B_¬U_x0002__x0016_¿òºÇ_x001D_Êó¿C_x0010_Ó]_x0019_ ¿²0gC7µ¿ÓÁg_x001E_µ¿]_x0016__x0005_B}G¦?À.á[²¿Lë¨?«?$_x0013_ú{?#ä¡Ì¼w?$º¼þ¯¿V#WOTr?µPó_x001A_Æ¨¿ÉMfG½¿&amp;ÄàLR?ÀE_x0003_ò_x0017_2ª¿_x0010_F&amp;¡Üÿf¿_x0015_¸3øÓ_x0003_?®å:_x001D_4_x001D_«¿¬_x000B_ÎÅÑ/¬¿|áðÈ¨?Ö,%)ä¿_x000E_J÷êRì®?&amp;®ÜÅÀ§?_x0004_è³D_x001D_Z©?_Ã¬ÄDÏ±?_x0006__x0007__x0010_ù_x001A__x000E_ü¤¿
wª]W¬¿¡n_x0018_æ_x0001_¢ ¿ëSá_x0002_½°¿dpYesÂ¿0­TQpð®?g_x0002_Û÷.¿¿×¿®T½&gt;ª¿$_x001B_¦h¿lnx¥8¿u«ûFse?_x001E_5XL&lt;®?fØµÔÕ±¿_x0004_9È"²Ë¿óF@_x0005_&gt;?Íûòx¶?WãWb3_x0011_¤?Â©Éz2_x0015_¿'Ò,¾í¿¿$ ±_x0003_Y?÷B&lt;_x001C_ÑÜ¿êÉn±Y¾¿_x000F_òÙDfn¿Æ39_x0010_OÚ³¿ÍI_x0008__x001D_;©?3Rö0/¿·ë¿¥¨¿®ßU{¨^¤¿V?OqX{?Ægq«?¸ c£?Rü_x000E_}_x0002__x0003__x0001_Ì®¿¤iÿ_x0001_&lt;µ?ÿúl´ú_x0016_¿*qüï4¿K5)_x000B_%À¿`ðAt_x001E_.°?Íj
Ò?m_x0017_câ¿]»_x0007_ê3³¿&gt;áe_x0019__x001D_®?úûñ5©Ñ¯?¾Ú_x0006_y¤¿U?vl¢¹§?@ýÙ?C,~h_x0013_U¿±î"m_x0007_¨¿_x001F_wp_¿Êa %à¢?É×ºõ¤²?üõº·?³_x000F__x001C_r&gt;Ro?¡_x0018_B_x0012_¸ê?cd¤f·¿Jë5¼çò§¿vñ¼¶_x0016_¦¿rK_x0015__x000F_7y¿§õ°ågï»¿5I$GÉ_x001B_·?_x001F_`.Þ_x001A_¿¨3µ»Ö¿6 s× w£¿«ÔÏY êµ¿ _x000B_`_x001F_¡Æ3?·_x0017__x000F_¥¿_x0004__x0017_ÆC{ï´?þ÷Ú_x0001__x001E__x0012_«?wµZ¬0W¿±_x0018_Æ¦&amp;¦¯?¡#_x001A_ûù¢´¿úOF#£¿Û\&lt;g¨2Â¿ÂS:ôë¥¿±_x001B__x0006_÷D¤¿¼?
?¶_?_x0007_r]×_x0008_ñW¿_x0010_ilFQÞ·?^_x001E_]û_x0005_º¿J_x0006_Î¹¿¼gÜUq¿`¢aL]¼°¿õ_!ú_x000F_ª¿4û_x0019__x0003_Ö­?ÝÀàh_x0005_
¿Ø¤O9¿¿_x0004__x0002_Ä/£¢¿½òÑcù½¿ý7_x0014_ßX¿ÝO®_x0019_ÃÀ¿+Mè¥?Z_x0018_9i7¢?_x0015_-Ú&gt; _x0004_±?zó\cÁx¬?p_x0011_l¢+a¿0ô6¢_x0001__x0006_g¿d_x0006_¥{é§?þZ=é_x0004_ ?Õp»y6'³¿¸Â½_x0007__x0004_¶¡¿ÈñL¶r®¿7Wt9Þç±? ]ùÃ/¶¥¿_x001F_ÍMøhA§?ÕT_x0002_ì³§·?âð)»±¿¨1æ#a¿¿¤_x0006_])K2µ?8×(=_x001E__x0008_¨¿î»Æ_x001B_é¬¤?XÐÌ_x001C_Cå³?GG_x0014_9þR­?~^-{up?_x0019_ÕÅ®_x0002_¹¿a_M¨*_x001C_?^/_x0001_õ£b?¶&gt;¦'?GÁ×G0§¿ñ_x0001_ÒFc_?ÁY.Ð]«¾¿_x0004__x0016_à³?·rþ_x001D_Ué±¿_x0005_`¥oÆ
»¿¡\æ_x0012__x0003_²?t!ÍBGX?IÈ¦_x001B_8¼¦?ÄÛiTõº¿_x0001__x0004_#thÚ¾?âÐR¦(÷´?f'_x0002_§_x001C_@¿h_x0017_¡_x001C_³o?ªÃñ_ñud¿³²wÁvÎy?h_x0002_L«9¶¿ð_x0015__x001F_X?4!^W
¼¦?GLùÜZ²¿_x000C_ÕÜØD¿©êÐ¬´?áâEk¥x¿QÉ|¬?æçÂ²_x001F_&amp;¿¬¨
îÇ½¿¨,_x001D_mBÿµ?â§_x0017_JP_x0012_°¿Ó_x0015_Ñvº¿_x0007_ó_x000C_ d¨?3ñ_x000E_']_x0003_¤¿$_x0008_®)DÕ£¿BÞk~
R?x_x0008_)-OK®¿ç¨Cä\?\Nx¯ö¿wõLæy
¯¿'bÂ¢Ïµ?½_x0004_ýÎ_x0003_å«?÷j~Ë¤¿r_x000B_xâ&amp;_x0008_«¿£_x0017_Á_x0005__x0008_O_x001C_z¿&gt;·_x001A_®_x001C_±?ê
_x0006__x000E_7Æ?Íq_x0007_wO5°?¡P(Ãº.¿(û_x001E_]_x001A_¡¿_x0003_küL¸¥¿Jð¬e_x0004_ö©?_x000C_º_cT¿_x0001_1!_x0013_£¿oâd»Ë_x0001_¡?Ýïk_x0019_*?wÎ&lt;Á¿Ù_x0012_rm&gt;Þ¥?eT,_x0008_8_x0003_µ?àº_x0002_F j?ø¶Åª»¿×ö_x001A_òÅîr¿_x0013_ _x0016__x0008_®y³¿Jÿ?n&gt;_x000F_?\0V_x0007_2t?»L÷^dË¿¿×uÕ
ÛÈF¿¼XÜ^¿M´(ì§?Dnº{ß¿ÿ_x0003_ÐÏ_x0011_?¶D+"3n?f@à¸3y?w_x0012_´D;2¶¿oAÅ¨?üxK(_x0015_¶¿_x0003__x0004_+×_x0017_bù5´¿¼ó+_x000E_Õ«¿Ü[bj H£?=nÊù ?lí"s?]_x0006_Úô±ô|?LD/[À#°?_x000B__x0003_/Ò_x0017_}?'£Ï ³­¿¿_x001D_Æ_x001A_&amp;µ¿_x0002__x0016_¨Ø±¿_x0017_¢õ¹S¤?_x0003_b_x000C__x0001_«a?@]_x0007_g/«¿lvWG_x0019_ì¿õ¥aàiÎµ?ÀÌ&lt;Ái)±?1gcS¯¿Cdëbð2®?&gt;Ó_x000C_¥Ñ»¿{JRÅ?Ul¯³¡?e¶ïÙb¤¿34Ànù?sn³qµ?ª_ËQ­?Ól «?È_x0013_åø««¿Ò©£&lt;}ts?%_x000C_sM¥¹¿ãÀ¼_x0007_cÔ?¦_x000B__x0018__x0017__x0001__x0002_ò}À¿ä#2·Bÿ¿h¯Âreó¤¿Ì¤&lt;;_x0010_¹¿ÆÇ_x0004_ ª`¿h?6_x0019_²´¿R;AÏ2¥?vLüÉ¾?ÃI7þö?_x000E_0Q+I²?l&gt;ØÚ_x001E_?û*ãtdÈ°¿Ø=á_x0019_å¥¿k~_x000C_ô¨k¥?ÞÏ½Q_x0012_L?¢aPY©¿_x001B_ðã_x0011_ 
 ¿_x0001_0_x001B__x0012_8ª¿rºYÌÙµ¶¿F±_x0010__x001C_Ô_x001E_¢?ä_x0019_J®gÒ ?û^"_x0008_ÌÀ?(´¡ P¸¿ôÁÆ\?ÅrarM-³¿´²y_x001A__x0015_²¿¾÷õx8c ?Ý_x0005__x000B_|&amp;¿ rÈªIT¿Ö¸Ïú¡¦¿Ä'O¼h¿_x0004__x001B_p n?_x0001__x0002_¸[_x0010__x0018_Ç?çæsn «?aÍprbË·¿xË)§?Ï_x0012_NëÕI?¿×ú¬_x0002_È¿ùÚ%P£¿O³JÞà´¿ °ÎFTÊ¤?3 §Ã!U¶?SÚ\X_x0008_ ¿öU_x000C_ÂC§¸¿_x0018_²ÊêèÛ¬¿óØ7ó_x0016_¦?Øý(_x0015_©¿_x0008_ ce_x0015_Í°¿Ñ?oÇ±?ê© _x0001_l_x000B_¿F¸°Ç#¿L_x001F_ç¢
_x000F_¿êv¥_x0017_­?öDª/ü_x0001_£?ºþéã)°¿Lw²*_£?Üá_x001A_´¨s?% É0pE ¿2d l_x001D_å¢?(CÞ@?Y_b_x0007_áo[¿ý¢©zÌ¿_x0005_ l': ?p8­_x0002__x0003_ä¢?i&amp;l×ø£¿¶ÆÔ7/p¥¿V©¸_x0004_hq¢?Ù+*_x0002_-x²¿­Ùö8_x0010_×²?¬('_x000C_¿2(2?_x0019_¢#¸:?ñ±ø_x0011_-_x0002_¢?¢E}$DA¢?ôÉ&lt;p_x0014__x000C_±?S[Cv_x0017_` ¿-ðï°Y,?_x001D_ôð3§¿P'¼½µ?K_x0001_9³Ñ{¯?/äõÄã?TrúS7}¶?_x001D__x001B_ÈJt?_x0015_2_x000C_)&amp;÷¨¿I9R3¬a­?WÃÏm­Ñ­¿RëyæÔ³¿="®­á_x0006_?F-7/Û¹¿
Úcðñ¿_x001D_'_x0003_ I?F®&amp;8¿ïCÊ¶*a¼¿õ_x000B_­Ii_x000F_¡?§P õî÷¸?_x0001__x0002__x000C__x0005_wd«´?­_x0002_¼¼hª¿_x0013_ï××ÞÚ?UCv+·§y¿+½ºVôô´?_%Æ?B0jÿÔ[¿ýÄa³õ?þÆpÞBµÁ¿Ë¯M¥Â©k¿ßW q?¡%Iõ_x001E_À¿(_x001D_ªd¦³¿:³ÃÔÆ§?[w&gt;_x0018_/n?VHñ³y#¢¿òûâñ?Ò³k±wS?øt_x000E_wt©¿_x000E_ív®Y~´? _x000E_² r_x0003_¦?sqã_x0017_·N?ÀÂ¦v_x001E_&gt;¿Z{_x001B_FÆ0¿oøÜÉÚ¦¿_x0008_¡!_x0014__x001A_?:e·ç¼j±?ûË|?½ ¿Íù¥BÆ®?ââq_x0018_º­¿dB­ã¸¾¿@!«ö_x0001__x0005__x0003_­?Pá_x000B_mµ?ØÇ¾&amp;J¦?D³ÅD_x0017_¬?t_x0006__x0002_ø¡¦¿_x0012_@´^ÅÙr¿Áä°ÇLÓ´?VÝÀbbj?Æ_x0004_Q=À_x0007_¯¿§Þ§{%³?¢(ì_x0011_Ó¢?åiì¼!pr?æReGJ²¿Hæ©3?û_x0019_q_x0016_Æ¶¿þ3#~Tu¿`ÇàÆ°?³4.+/?4_x0018_s_x0016_B_x001B_­¿Çð¾ôH¯?Xiú_x001B_ ¿Eñ_x001E_£\;µ¿Xá\¤¿_x0019_áV ¾%¹¿£_x0005_[ ò²¸¿ZG0}ú·¿_x0018_
O$î {?´_x000E_¨Ëa_x0017_±?t¨gò9%¿ìMêEE³?£_x000F_¹m^´¿`ÓÛ_x001D__x0001_ù´¿_x0003__x0004_|ÝÑ7e¶¿þÉ@£J9³?µ\_x001F__x0013_z¿S`ckY¶?äVãL°è¦?_x0016_[;èf²¿±´3ätS?åhó¨Ñ_x0001_¹?Â´ÚõaË¿wS±hë,¥¿Æõø8Ò¸?X_x001B_Ù_x0002_q¾¿*_Ú-9e¿Ô:_x0001__x0004_î¡´¿a­MªÛX?_x001C_åï°'¿_x000E__x0004_?¿w^d_x001A__x0004_j?©./·.!©?ùG²w¤£ ¿ýiægê'¿§,ú%Y°?2þ*â&lt;£w?3 ¯ÎQ »¿X?_x001F_· V±?_x0015_­y¾!7?®KcP¿m?QË^ð´¿ºVPºU§?j_x0003_y?[_x0003_¿0{jÌq¿^¼ßÈ_x0002__x0004_oÿ?!® "æ±?]×c1x-¿®î­_x0014_Á¿ÌÎ_x0015_ ¯?&gt;V_x000C__x0007__x0010_ÒJ¿_x0014_T_x0001_q,·¿JôêÅ³_x0003_¿qyn_x0001_Ç0?ò½ônÑ¥¿ÓD*¯©¿ýMýÒú?±ÜXÁ_x0007_o?0!0¢.?zÄ_x0008_'ý8\?k¾_x001C_9X¿__x001D_Âþ_x0007_©?ËÛ;g_x001A_¶?ì`¹BG¶¿]ÿm'Åfx¿D5~lÚ«?¹r½`_x000B_è¿ýy#¥¿_x0015_X_x000B_ØTÆ¡?ØZÙ¬$¿Ð à.ð¸¿¤~W]_x001D_?3_x0005_DiÊ:¿#_x000B_bZü@¦?_x0003_Ðu} ?²ÂÇ%1iÀ¿ò¼"J2ü¨¿_x0001__x0003_ÆÉ³ì}­³¿_x0013_5úÀ5h·¿ZÖ°°ZÓ±?_x001D_(X»å¨¿qaÐ¥h ?H¿m _x0004_â¤?*_x0018_Å_x0007_Ò¬?FçeÔÀ·?ôÕuÏÂ:¿;1§ºJy?Ì7}¬_x0003__x0010_¿v_x001A__x001B_¿ ­?_x001B_7Àè¢¿9j¦Ã±?èö"ì¿0ª_x0003_éül¦?_x0018_ÈÜp?)Óa_x000C_$d?¨ûAy¿rIàH_x0007_Q¶¿_x0002_k¨T§¿"Y8zÛ?]Ð£&lt;Ág??¹ì0Ð'?_x0012_T½æ\¿Èt¦/Ô_x001B_¤¿i_x0007__x0013_¾Y¹?&lt;Ýþïø¤¨¿Õ
Àâqì¿mÆøÎ£w¿)_ÄîÄö¾»w3 _x0001__x0004__x0010_?nÿü_x000B_Ò¨?z!º&amp;¤y¤¿GÊÐ~­?äô_x001A_Å_x0006__x0010_¢¿|
°_x0004_?¿_x0011_µ©MÍ£?_x001C_£_x000F__x0003_zº|¿Õ¯(3¼¿UÈ_x0002__x0001_7³?_x0004_._x0004_èÎ¿Ò£©_x0018__x000F__x000F_¿_x0006_ÚÆ©?ç!«KR¨¶¿ãÍâP»_x000B_?8#~æ}£?!úö¨Ü¶³¿&amp;\]¸?¸_x000C_ß  ´¿iuû_x0006_k ?´ñ_x0004_d©ºv¿PMJæîà ?`±3Õ¿`LSÐ_x0005_Q?²yS²ZÖª?ê_x0013_iÏ\K¿÷§_x0007_k2l¿ûêÈó_x000E_p«?,_x0013_Ç© ®³¿º[DÄÊ¡º¿Y6¦_x0007_k@¿©ÅUâ°¿_x0002__x0004__x0001_+åé¼Ò ?±1Ðú¨?_x000C__x000E_$5´Y¿%âlæX°¿-x,´¿B¢°Ú5æ¿_x0007_æp.Ûo¿X_x000C_°}ó«¿üs7.?_x000C_YVrÇ®?à}©_x001B_?¼¯ßÊQ­¿V,2_Ì¿sü:ÄÅ´?K|þ«~_x0011_ª?jUN$n¤£¿[¶W7¿JÄVzb¿ª«ÕÏV?E¯_x0008_6¿ÍÕs-¿&gt;7þÂÛ ¹?¤ädïÆ_W¿Íçg[¶©?ÐÎÉ)vg?&amp;YR_x0003_J?@# /Ù±¿Ç«¸_x000B_ò¹±¿TQ_x0004__x0017_Ç?L´4=v¿-¾~Fõw_¿}ÒÞ_x0001__x0002_~ô«?x_x0013__x0003__x0014_N?F Wª¡¿
à¸ó"Ð?èü-t2Ù»¿~hïj²¿O£) À¿_x0006_ÂH:¼û¿ï¡·»_x000C_ð¤¿åÙø4~³³?hé_x001B_ï¤?_x0001__x0003_t_x000E_ÈÀ¿Í¿WU6ä°¿_x0001_âÉ\´¸?Ç_x001A__x001F_O¹·¿c¬_x0019_Ó°Jª?Ð¶8^Æ\©¿ÐÞ A_x0019_Ã¿ù_x001F__x0012_\_x0012_©?7h_x001D__x0018_Ô¿^_x000C_²`_x0012_l¨¿ 2bGqâ¨?ü_x0019_;|vP¿í¨É¦êÂ²?ê,ñ¥³?_x0013__x0006_|:Ò&lt;§?o(¯±VÏ§?èÏ_x001F_d@mV?Ù¹Ë328ª?¯ï
_x0013__²?w¸h?Ç_x0006_¦¿­m_x001B_h·¿_x0001__x0002_|¬ÓcµY­¿é¶7Û¡¿QàGÏ_x000E_¨?ÎUê@¥ }?Ýi3g÷¿yútn.qª¿·áL_x0010_U_x000B_ª?²_x0003_É³õ¿¬¿¼7Q_x0013_³°¿£Ê(!"A¦¿ý³ÓZ©¿²+°_x0018_q©?ù²²5?Òo³å?!û*ø~?¿ö@i2¬¿ó4¯_x0018_¤¿_x001C_fº_x0011_Öµ¿PÚ{û`_x0003_¢¿,B2_x0003_ ?®
_x000F_ 4?xæg?O¬?_x0005_`Í_x000B_Ù?]Ø¦_x0019_ñË¨?&gt;xï_x001C_ ?-v©c&amp;?¥é_x0008_4?Æ._x000E_æ_x0003_3 ¿ú5ÎÎ*F±¿ÚSNþ¼Î½¿²ÖÀ¿v(i_x0003__x0005_"ù?Pô2ÔdÅ¡¿®C_x0006_h7D·?t"ö÷¨ät?(_x0012_+Îe_x001A_¢¿5É¾tëè¿9ï _x000C_Ú1Á¿Û¢_x0015_&gt;ËÏ¿L^T¼Ê¯?l\OØ¨¿÷aÛ:ß?¦¿kAQ¿Dò÷¦ô?gU_x001C_{ðd?Ï°h_x001B_h´¿]Öx÷°¿_x000C_C[$&amp;[?_x0001_Wß1_x0014_¢¿n¤}ÆÛ&amp;«¿¹PÀwp¿_x001F_íu»K¦¿_x0017_x§+¸¦¥¿;_x0004__x0019_Øb_x0005_x?3ZI_x0006_QT¿ù]á~_x0007__x0007_?öÞ¥¿_x0006_ò=Eî¿_x0010_p±_x001B_°µ¿ßd_x0002_ªfE¿·vZÈ$_x000E_h¿G­ò;_x000E__?_x0013__x000F_-lD7¤?_x0001__x0004_­ÎO_x0019_?9ÐCÃð¿Æ}cµ?0Êµü¨ ¿_x0017_ßþ_x0011_¬?_x0002_è'Fp;¿£í·l3j¦?sgîB¿)_x0012_^6]·?ä[Y_x0014_?Ëm;·¨¾¿Ú3UÂuV¹?_x0019_`¬æ}qp?xvÈúÝÐ¿8oîBw°¿¡Â_x001A__x0007_´_x001D_¡?zëÿ_x0008_¼D¡¿:l"¾?sÓ¯0¼m²?_x0010_w4³j_x0004_´?_x000F_$hV².¿5xÑPLä ¿3*w_x0004_¿Í_x0003_Mìe?×«ÄMåf³?P³HË°¬¿ÀAc¶?_x0007_ýD_x0010_ë³µ¿*òÌK4?­_x0011__x0010_¼¨?6#,®&lt;¨¿ÝRÇ_x000C__x0002__x0003_m*{¿ _x0002_¢=/ã¶¿LÀ¡èö´¿*ücrB_x0002_¬¿÷_x0003__x000B_/_x0018_×¿åq®7í&gt;£?°®Þ¦©²??pÊ\=µ¿Ü}|H?j"|&gt;ú²¿sKA`Â¹?_x0008__x001F_ÄS_x0015_"¢?_x0006__x000B_Ú®¿uÚ_x0005_I{Õ±¿ánò³¿78¹M_x000E_}?OTO$_x0001_(?)ÍÖ_x000E__x001D_óx¿}ùm"Á¨À¿_x000F_·_x0014_B_x0011__x0013_©?õ_x001B_.»Óx¿_x0002_¤§Ã~´¿#fò_x0019_g?ª¿Â/Ä_x001B_Ì®?VÞÒqIu?wã9Q s£¿_x0012_kT$b®?Ið§^~V¿¸ó_x0007_³¿Æ;¿ÚKÜd9ç?®¹±Ò·?_x000B_ZØ»%}?_x0001__x0003_$#_x0006__x0014_«?¹EÛ6¦¿ë_x0014__x0005_G_x0005_p®¿?ÜD§b¿s`afK_x0003_©?ô,_x0003_sò¢?õ:íW_x0006_ü¦¿á­¼ã0"?_x000C_}=*Õg?ÃòGÅâ_u?»lùÄ_x000F_¿}·ÊÜ³£?ùàÞ ¿?Â#`ÿP?_x0017__x001D_hù4µ¿©x-_x0005_Úð¡¿&gt;@½$Ju¾¿ïs_x001D_¡ûG?Ù¬CPä_x0018_Ã¿ó&gt;¿_x0002_mG¦?IF£Ñ¾Ñ¡¿\_x0001_F]«?ó´W¤¥c? á0£KS¿_x0002_ZCcM®°?m:÷Î^¥¿ýóK.ûG¿sãh§°?_x000F_»@_x0019_*e?È9i8_x0013_Z¿O?6YH­?â?dÍ_x0002__x0003_¥^«?®w"½Ì_x000E_³¿Ñép½¢¿Mª*å_x0015_O¿vUôb©¿7ÖIY­?©_x0003_&lt;% ¿~_x0008_¡Ý_x0001_£·?$_x0017_!Î2_x000C_X?_x0018__x000F_iH·¥¤?z£&gt;3ò§¿öPÉ(_x0011_i²¿¬_x000F_i¿v`Í:³¿öHe/_x0001_­¿Ø_x001C_¡Ê% ?»jiü_x0011_±?ð_x0012_ßõ£?ý¸=Åá©¤?ù­ÕKª?"ã1Ê+¿_x0005_-3_x001A_H?Ä·ÖJc*ª?_x0003_äÉ¿Ë?±¹-¤£µ?_x0011_àÁ-Îý°?øþ,+Ñõ¿_x0013_ªÜ_x0016_Ï ¿ÀiÇÐz_x0012_?w_x0004_ä_x0017_6¸¿_x0008_Lg/_x001B_B? ìh³ä¯?_x0001__x0002_wÃ"í/9l¿Ýnýá45?%N%&lt;¼&lt;?Ó:Û{¿¿_x0019_¯_x0010_d&lt;¯¿_x0007__x001F_
"ÈAn?Ù0 FØ±?âa}]F ?Ä¤o§E4¿_¤ú_x000E_±Õx¿-h@ôÞõ?_x0012_Èì7Ë:z¿g,ùqµ ?þÀO²?0_x0018_÷éÙµ¿½Kiì_x0002_­¿_x000B_ò~îá¹¿kiÙ&lt;­Û ¿f_x0007_Y0ÊÃl¿O_x000C__x0006_ÄðÑ¡¿_x0016_~HÐä¡¿AÖ`iéâ¿ñø"uÖ+¢¿bôbl¯¿éN3µ¡Ã¿C±v»z?_x000C_Ðìjí¸¨¿ét3M¥¿­DÂ&amp;70°¿_¶ùMºÿ?j|Þ,²¿±Ø_x0017_ê_x0001__x0002_(¼¿yÿ×íèË¥¿Z6¿¤_x0016_µ¿_e)XÄ±¿±ãúÅ©¿ðÖ14±³¿}A`½ª?Ré_x0018_Åû½µ¿_x001D_±_x001B_÷ ¿}¢T½¿¡ 2S#·?_x0012_ô9ÎO¼¤?úÚFÒU'¿HpPß'´?ÜòÓÛ½¢¿õ0¡(_x0019_¯¿³_x0010_rÀ_x0003_¤?w.$lìE?tSYV_x0019__x0005_§?_x0011_òã_x0011_P¿_x0002_¹îÒ µ¿(9Ä_x0007_Ñ¶?Î¤Â©?hú4;cº¡¿&lt;_x0001_.eZ¨¤?Ç _x001E_¯î´?bEömE ¿,7-×_x0004_¿üîHzÇ­?^ãäþ¢¿Q¸´ÿhy¡?æÖï; }±¿_x0002__x0004_Á·¿Ñ´«?«§_x000F_#Ëµ¿áÆ_x001A_)·Ð±?ög4Ð_x0019_¿_x0012__x001C_;^¿_x0001_¥_x000F__x0003__x0012_¦?_x001E__x0001_÷_x0008_q¡¿_x0011__x000C_üfsï«¿dè?|ö_«?_x0006_©_x000E_÷_x0002_*?_x0004_´&lt;OýÂ¿«ûdÇ§?ÈIBi_x001C_I?5oøQ_x0001_¿þÇaLæ[­?FÄkâ|¿_x0011__x0001_mOÃ¿ê-tZ«?ùQÄìÅ¸¿ÚénQlx¿\ÖØ_x000E_Õ¤¿_x0014_»É`*¨?µ+E®ò­?Ö½O_x0015_3Á¿×èöË¯?øýôü»©¿
¿_x001F_©)$°?Å:æ_x0018_Éw±?~_x001A_2Ps3µ¿íß_x001C_;Á¿i_x0001__x0006_L_x0018_Þ¿¶ëtþ_x0003__x0005_é ¿æ5T£|¹?
øB¸m?:4&lt;µaE?~÷_x001B_m}¥²?¦OÔXË±?RL_x000E_«¿o¢\·Ì6¦¿_x0006_äGÂ_x0014_Á®¿Ë%Õ_x000F_ë°¿zªORÍDP?ÈHE\Jãµ?)öòGoÄª¿»7\&lt;_x001D_­«?±_x0010_Ø0ù0¡¿WÀhÂRw9¿Ò¬Øi?_x0002_w q/B¬?nð""¿xåhâr§¥¿Yó!"¤Âµ¿Ó¿±j®¿_x0001__x0017_#_x0004_øù¤¿A_x0002__x0010_iJZ¿õ_x0015_¤_x0012_¡¿_x0012_knB²¿µ6â_x0011_;`?§¬Iµ¿`5^¦?_ª_x0001_²_by?¶Q_x0010_6&gt;´¿ÖWá3r²¿_x0004__x0005_1­¹¿_x0001_¯¿_x0001_doÂ"~¿ö_x0019_\Ñº«¿ÛZ_x0003_Åª?lç©Ñ¬³¿mÈÒºÁù¹¿Y_x001B_U _x0005_ª¿__x001A_Æï_x000C_E¬¿HÌ_x0002_½_x0017__¹¿¤ðzå°¬¿éaª_x0007_ª_x000E_´¿_x001B_e®_x001A_+¸¿Ë6X_x001A_ôb?-dõ_x0013_Ì_x001B_«¿Kñ_àý·¿A_x0015_è?·_x0011_*Ú_x001A_]ª¿´Áo¯±Ò¯¿{8Eº8# ?_x001E__x0004_^P¨¿Ïl2~B»®?@´]Û?eS»q&amp;´¿y:í³85¿@b¤L"_x001D_¿¿9±¸1°?â_x000C_Ù{ÊÁ¿8àû!Û¢ ?_x001E_(R&amp;ÜK?Ñ)-È§8À¿_x0019_Ãæ½Ô¶¨¿Mx_x0015__x0001__x0003_½$Â¿_x0003_áÂÉê¿ú_x0013_}_x0004_¬¿_x0019_ª Áyµ?À¡ýÿÒ~?¯tkþf¦?Åÿ_x001E_?_x000F_ë§¿UØïbú¿R_x0002_aj_x001E_$³?d_x000C_èÀµ¿_x000F_CNò}c´¿_x0013_)éØm¿Þ5Ã¹Ïµ?çêz9_x0007_þ?p_x0006_"¯Ü¿_x0017_»,öÊ±¿ü:á'x¼ª?v_x001E_ºá_x0008_h¥?_x0007_Ê¯·¾¿%¬_x001C_ßU?Ç_x0015_^Òº¥«?AÈo_x001C_Ä¦?ÙlÎ¡ÕÐ?Ö_x001E__x0017_3MY?\_x001B_Ì»_x000C_¬W¿_x000B_Û5Tå_x0013_©?FÝì*.ª¿=e¨yk«? aô¾\©?=#ÇK_x0011_¿÷¤î_x0004_ñ¯¿³¤fädÍª?_x0001__x0002_S"_x0017_½ì°¿óo¡Qb?Ç_(|&amp;&gt;¬?«d&lt;ÉWª?âîKDZ¨?/iHçC&gt;¿/&amp;G´«¿[Qýc,_x0006_Ã¿Ö¯¿_x0019_±ö©zº¿S?|)z®?Â_x0014_#_x001D_a¢¿0_x0004_'hªÕ¿Ó_x0015_1|K ¿)_x0019_2pf&gt;¿uTæÔ?¸?_x001C_±_x0012_êéÂ¿_x0006_»:v¯?_x0011__x0014_ä¡R¿m_x0011_x¿©+Ò_x0011_Ø¯¿&gt;_x0019_!Y¾/s¿_x0003_»Cj­¿_x0004_ËBóÙ§»¿ùo@+I¿³?Úªö}¿â_x001E_²_x0011_Ê&lt;¿½üys_x0013_±¿û¤jÀF®?6_x0006_5#´?Ê&amp;KO§?z»k_x0004__x0006_XF¬?TÓ_x000C_ Ì5³¿
_x000E__x001C_Y¬¥¿[7gmª?H5âã°?;Plh ¿_x0005_&gt;øê­¿¤_x000C_ÆÇ¤¬?d¹zA®¿ëºsæÙ¿¢¥Îm_x0008_¿ìwWÑõ¦¬¿_x001E_¹_x0006_ä_x0012_Ò´?°äÂmã_x000C_¨¿4 _x001F__x0001_%Ó¿a°÷Ü_x001F_¥¿ø_x000E_¬gÄ_x0017_?EE8Çú?]æèÛ¥¿¿%¹_x000B__x0002_/¿_x0001__x0013_[_x000B_T\¿_x0001_v·r_x0017_­?lÑ4ÿÀ¿Ä!÷çä¿I¡4_x0016__x001D_¦?÷´6_x0004_¶¿_x0013_;ÞA_x000C_£\¿_x0002_üÖÑ»ß¯¿_x0003_joô_x000C_¥?å'AoçÞ?|f_x0007_h¾=¯?¬Ù{aýr?_x0001__x0002_¶_x0003_ý_x001E_H°?_x0002__x0001_t{_x0005_?Èý²Só°¿¢É+iµ±?aCk9kh¨?Äà³AtO®¿;å%êº¿Ê
_x0008_¥_x0004_©¿$Ý®­z¥¿ 8åæ¦?´µ"w¿°?2"yÑm²¿òGÜ_x0003_4u?`_x0015_e-?M_x000B_k_x001C_?À¥õ¹Ï¤?IL_x001E_??¤?Ko7_x0003_è¤?{Òpí+#­¿_x0014_£d_x0005_1Â¿2_x0018_Ö­¿Ü JÄÎ¿.@ôÂÓ^°?µ? Ï_x0006_6¨?_x001A_l|¡"?ñ`ü_x0003_ ?rµ_x001E_¯¡?+/³_x0002_¢¿)ð
J©ß?_x001E_Ê»èÙ±¿¶¿8Ïq?ÒÒ_x0003__x0005_Øò¢¿^¬äðÍy¿"¼ëw@*©¿Ç«Iiµ¿á#&lt;Ú_x0007_HP?dà_x0018_|«»¿³ó^ëé²¿Å´\kI{©?ËÏ~._x000B_¿Ïj_x0005_7,¡£?1_x0010_9_x000E_jÝ?_x0013_Þã*ÇÒª?³¢;_x000B_¯¿_x000C_ï_x0011__x001C__x0002_n?8AÝî_x0001_¥¿\ßâ§³¿Ì@¢vË¢¿_x0006_ò2Û_x0011_¥¿MÍá½_x000E_|¤¿Ý¼6°ï&gt;¹?z_x0008_µ+`«¸?_x001E_ê_x0004_¢?ñ¿_x000B_Kûk5k¾¿_x000E_oâEÎo±?cæÿôkà¦¿}¢ÀMO²?vñÙu7~¨?@§±À[C¿WVr]¿à«_x0017_ü\?-ÃÚ"Ó°?[³æ½Õ¿_x0002__x0003_þ&amp;u£$ ?îpèî?YÛ{_x001A_¼&lt;¾¿|»éÝ¡¿çC¾÷*B?`Di"U&lt;²?_x0008_¥P&gt;?Ò_x000C_!4¯  ?ÿIb ?JLyg(Þ²?³³åi_x000B_ù¡¿¿hbf¥?Ú§kÆZ3À¿_x0001_Ô^¡ÿ_x0015_¿_x0004_ý²HNE§¿¡9åÔ-¼?_x0016_Á9ø~¿&gt;±_x0018_¦u¯¿2Ák_x000C_§³¿xRø¿²¿_x001E__x0010_F_x0011_è_x0005_¿§Å\%Ý¿ë´­?_x001F_ØHG·1»¿_x001B__x0006_¶_x0008_#Zc?)rYJ·¿¬\ ÕaÐ ?vMO_x0011_x?üÅ$&gt;½¿ûY`£?å¢_x0005_RË+¶¿ÑúÄþ_x0001__x0003_Ì¯®¿ Üã1LÆ­?1½Î/¢_x0007_º¿M;_x001A_oÁÚ´?V*_x0005_ºåÖ®¿ÈA=_x000C_x¸¿ÁÇõEË÷¤¿È_x0002_CÊa¿¤Z»n#t?Óðµ «?n_x0008_&lt;®?Y_x0015_½@nÖ°¿ð_x0010_©®Lß¢?xÃ_x0007_o²¿_x0006_R_x0018_"©?Ò{üÉûq?ù±¼K_x001F_X±¿åÉµÉq/?þO´Z_x0017__¿Ê±Yÿd¿]_x0018_Cð_x0014_¶?Üò{YÝÑ?ú_x001D__x0015__x0011_m¦?¦WgGv:§?_x001A_0ÖµU²?B"{ª¬¿õ_x001E_dñ_x000E_­¿]_x0014_öN[??"B¾°­¿_x0004_iIÏ³?ùß&amp;_x000C_i¨¿ _x0019__x001E__x0005_M)¤¿_x0002__x0004_x_x0003_B_ýu«¿q\þ~õ¯¿_x001E__HO´$z¿&gt;Ô*Ó¿_x000B_rxµ³Ï¯?_x0018__x0014__x0017_À_x0010_²¿_x0010_ÜèË¥s¿A_x0001_0ª\£?_x0016_èãû
_x0001_¸¿A»_x0008__x001B_¤¿O  _x0018_Ïq?»®_x0003_k!¹?Ð¿Moò)¥?Z_x001E__x0011__x000E_µ?_x0006_LìçO¬?¨_x0003_ø°þÁ¿+aé(·?½ëhÊz¸¿ÈVr_x0017__x000C_P®?ÈHLh
¿¿%g:ñ×_x001D_¢¿;8v!§¿g_x0001_,Â_x0004_8´¿7T¢»Ê²°?J&lt;_x0001_v¤ê ¿_x0019__¼7_x0018_+§¿æ0¦ó¥é«? ÈÁ_x0005_0{¿_x0006_n@õM/¿óÀóça&amp;¨?å¹
Å!Á¿äÃ_x0018_A_x0001__x0002_ó´¿Úgå_x000E__x0010_ç®¿Bû_x0010_ãÏàu¿D¹UÚ¢¿_x001F_ÞîØ\¢?,Ü2Tm§¿Ó/é_x0012_Ê_x0018_¿¶_x000E_²µì=©¿ÊÈ{V¬?ÐªP{ßr®?UMi}ý²¿ø¾ßäbx~¿_x0011_-&lt;_x0013_ù_x0014_¡?®H_x0019_ä.¿¿ö"_x0018_0ÏÔ¾¿gnó; 8¿$NÛ"Ñ«¿w¿Ñôx©?-$"b¨?_x0001__x0003_¥/îv¿JGyp_x001F_¸¿³$ª_x001B_zD¡¿l_x000F_¤¦_x0010__x0001_¿Ô¢½1_x0001_MÀ¿¹ç D~º`?8dwó?o,öô_x000B_Q¿Õý!{ Ì³?ãdf©¿Ua30¹ß¥¿s)z®Ï?.P&amp;Ì·¦?_x0003__x0006_G¾~*åº¿_x000C__x0019_\]?Û ÷¡4 ½¿'_x0006__x0008_àøho?S®_x0003_°¼¿ªDªø³¿ã5Ñi¾Í¿5¸Ùl{H°¿ÆögPîó¯¿8G,_x0014__x001E_?n_x0008_7Óø?ì¼Æ¶Q°¿Ó.Vù_x0004_Á¿F-_x000F__x0004__x001F_¿d_x0015_½c¼£?_x000B_¢CÚÓ¶?¿ø%¡aÉ½¿¬æíYY®?ÿz '%_x0008_½¿{Ï5Ãäå¢?Ï:4ê_x0014_©?¡6_x0015__x0010_S?_x000C_nõÙô¿|_x0002_²°`¯?g¨_x0005_hm­?\r:+Ô?å HCLF?6Ï²Â¶¿@_x000E__x0002_áªa?ó=÷5_x0001_R²¿DÊA[Áx¹?z&gt;_x0001_t_x0002__x0004_e¾´?k'¤ÒÌT±¿ýÒ_x001A_jG¿ËòFf¥/³¿²_x0011_Z_x001E_É¨?ö_x001B_61«Ì®¿ë_x000E_¥5_x0003__x000C_?óÕûÉÉ_x0016_°?_x0007__x0002_9RøÀ¿£ØöñMI?ÎXmÍnR¿ÂÌê_x0001__x0005_i?¶Ùð_x0007__x000C_±¿ê«/±?ÜÎßl©?¶.9óÜl?)/U3£¿XöI2È¿_x0002__x0014_ÈW«¿âÝ0ÿÖ®¿U _x0019_}_x0011_?ukÒÁª®?|ÿ
uÒ¿²â`µ_x000C_A´?o
ÊH7_x0018_=¿ÜÚ_x001B_uú¦?_x0001_¿¾í¡¶?AUvcÅp?_x0019_­²Ð_»¿c úD_x0005_®¿´WE¿ìÕI_x0011__x0010_d¹¿_x0001__x0004_y_x0006_|Þ_x0015_Ã¿b ?S¿Ì'_x0003_$¿,_x0006_òæµ?ó&lt;üpÀ?ú_x0006_Þ¢C©¿¢uï¿öGÝu«á¢?&lt;r¯?7-O_x001E_2ª¿½9Õ®ñu¿÷ÏÂäRT ¿Ò À½C­¿5ç _x0002_±¿Hßr_x001C_&lt;¿b_x0016_-Çá¿Åªúy`?@_x001D_Ô@_x000B_±¿Ïö²_x0005__x000B_.±¿$AÞ÷p{©?á|3ì_x001D__x0001_°¿ÄTÍÂZs?eâr½¯¿_x001A__x001E_åL¼_x0017_°¿_x0019_s¿È£?ö)µ®®Ü]¿·¤ê!. ±?é\ö_x0014_?¡II ®¾±¿@rZ?ß_x0019_y?IXE¨gT«?ÖÊí_x0002__x0007_°Z?¡Ë¸Çdõe¿eÑ´ú9ö©¿áUd_x0008_T¦¿?¹.2 |¿É±¤úW©?_x0012_i_x000C_ùü¿R§Hoê´?Ã|F?¸?_x001F__x0006_l?ø^ª?Ü-Ò_x0015_A^®?£G¸_x0014_¢¿Þó_x0015_.±¿õIq:¡9±¿0`ì È}¿\ÿ§Ät¤?W:*­Ef?J_x001D__x000C__x000E_??A°¡i\;¿µ-,òÒ²?l¹_x0001_ÚD¿ë_x000C_ZB/±¨¿&lt;¢E[æM¤¿N_x0013_±½þ=¨¿¾Y®C_x0004_Îm¿,¬î?úÇ|å&lt;?ØC^ã_x0018_¿
¨/Õ_x0003__x001E_´¿xì  _x0007_¡¿+ó_x0003_¯}?§0½S¸_x0005_?_x0001__x0004_D±a{_x0018_¿y¦áÒÇF¿²-_x0013__x001C_³?äJ_x0013_µ
#¥?)(a±·¿ÉÙµ|x?(Ãàûè_x001B_¿AÜ-jô¶?ÞÑçÊ£¹¿_x0017_U°ò·¿*&gt;X_x0019_@ò£¿Ýóìô¦?*_x0003_ô_x0016_&lt;_x0003_?_x0015_ÐèÜíí¿ðÌ%At?½÷_x0012_Àï©?o=¨W¤?ïå]Öe¬¿*úXÉ_x0014_°?{û¦º¦¿QÞ¹»x-­?×.×_x0002__x0016_àd?Hèg¯å^¦¿_x000E__x0018_#
-à¿&amp;Wd¶_x0017_¯?£|pûÛ¿T¥%od©?)tXhÆ±¿qù8&lt;V ?_x0001_Q_x0011__x0018_¿-Âñí¹¿=í3á_x0003__x0004_nÇ­?_x0010_,ëºâb§¿tB.C¿ñéZbä&gt;¸¤ãs1üc¿_x0010_&lt;´v_x0001_¥?4n¡_x0003__x001F_¿µKk_x001B_?«»©¼¿g1_x0002_42~µ¿ø_x0006_ß;P_x0001_«?_x0015_â_x0004__x0015_Ã°?±_x0008_¿1_x0011_C?_x001E_7%kßÊ¿Ä|Àds¦¿@_x001C_½,ù_x001F_±¿õHÑ^;_x0019_§¿_x000B_ÕZ&gt;«¿E·÷e¸²?8xëéR¦?4Û¬TZR?_x0001_8È9¶_x0016_?(÷"C?_x000F_gb±³¿ç²á°Üº¿_x0015_òM#ß¼¿W._x0017_5±?GÿãLkõµ¿Ìþ&gt;9­?S_x0017_­ÚýðÀ¿Ötå(¤£?A¿°æ~ü¨¿_x0003__x0005__x0006_`Èç¡?²¨¥8¿?IhÍÃÎ¤¿\»äðZÿ§?_x0011__x0001_¡ö¶V²¿!á2_x001E__°?Ñú7º_x000F_b­¿óð:_x001A_&gt;R?_x001E_P¬O_E¦¿ò¨_x0014_+d_x0003_¯?_x0014_Kgã|´?ÐÄ×_x0002_Ú¥¬?ìñf©ù_x0015_°¿BÆP¹p_x0005_?«é4§gN¥?oÙÒÿÚ¿Öà_x0015__x001D_d¤¿©_x0001__x0012_$¤Ô¨?+[U_x0019_)O¸¿ê_x0012_e¤/¿þvèïª¿D~_x000E_ë~ ?æàíAX¤?Àd éì²?ú¦¢QÕ¶|?_x0019_6|hU·¿eM&amp;_x0004_ðÄ¶¿ÁNt_x000C_Z¹¿#Ù53²?9´¶q¨£?&gt;aih_x0001_x¨¿ÓÀ}L_x0003__x0004_á*°¿àDn]Ê[¿0±þãè_x0018_?Z[úÕæ&lt;¶?&gt;ITxZf¿ f_x0006__x0003_8À¿*oQ÷2§¿u(HD¿¸ èôê÷Á¿ íûU¿,÷íoè?ÆÄ_x0001_&lt;.q?ìë_x0014_·³Â¿­Õ;«*0?ûzmOÝ1Â¿Ô*Ü
Üà?_x0019_Ó_x0012_ÏïÔª¿á4ÊiÄ¿Ð+_x001F_Råj¿_x0017_CÖu?_x001E_R&gt;_x0017__x0002__x0019_?=â\t_x000F_¿Vñ!¶_x001B_·¿ª&gt;G +_x0015_¯?=4P"ßô§¿f¨]Ûz?A_x001E_÷»c?ã²À{¨?_x0005_¼AtÍ_x0016_³¿CRªÚ÷¢?I_x0012_qQx¿Öá H¤?_x0002__x0004_Îóøiß¿9SpB_x000B_{¤¿©_x0014_é_x0014_u¯?_x001A_~Ü¦cû?Õ&amp;]¶¿3±Åæº¨?¤t_x001F_HB?
Î6_x0017_;X¯¿¨²}·ñ±£?&amp;ð_x0010_Ëé?£²8éq¢¿c³Ùq¿Ð_x0003_+pÊN¤?R_x000F_éOøm£¿mZ{åÏCw??¡ÞÛ\_x0004_´¿]Ìâ_x001D_|¿~}Jq¶¿_x0011_Ê_x0010_í°?;å4¶¶¦¢?&lt;Zá½m?á¬hC_x0018_;¿Oð×£¹±¿_x0005_úØäl°¿ðs=û_x000E_º¿Q/4Ìµ±?|%íY2°¿Tº_x001E_à¤?_x000F_;4o_x0014_D¿_x0001_¡m?ÑZÒnüõ­¿_x000B_Éº_x0003__x0005_¦Æ¿y_x0001_ò,´¿d¿ÄµÀÿh?¢ì¤Y£¿yÿWh¯?æÌv |ÿ_x0008_¿ö_ZÛí¿_x0002_÷s ò¢?zÿt_1_x000E_¿wÄ_x000E_`_x0004_wÀ¿¦Äp¯§_x0010_»¿oà4î½_x0012_·?âð_x0016_e_x0008_?çT_x0016__x0003_rd¦?¬í
ò_x0008_h¿Àå1Z¿Ñ@Î'F_x0013_±¿ÂO£À_x0017_Z´?_x001F__x0002_×¯?âQho»»¿_x0012_Ð­`±?C»(þºt?_x000E_µ®Æ_x0013_©¿o$u/_x000B_N©¿Éñ_x0015_¸_x0001_¯¿üÝ_x0013_¡ð´¿_x0003_¬Q#ï÷±¿_x0017_çáX¼?/0ö³!æ¦?ãJ«_x0017_Aª¢¿Þi{Ö&lt;~£?_x0012_×B.é_x0007_?_x0002__x0005_°_x0006_õF#?_°¯à 
e¿_x0016_M_x0019_ßs®¿_x0019_ +Í¹µ?Ä_x0016_ê_x000B_ÿ±?2Måïa]¥?,Í_x0018_Ê_x0012_°?§©i,mW¥?Ï_x0015_UN)÷Z¿&lt;.o±?8_x0004_õ¤¿§F×_x0005__x000F_³¿ÎEcuÇ?_x0018_Î _x0019_·¿PÞ½{êT ¿$_x0005_ÒTÍ©¿E¨_x0001_aû?¡_x0001__x0013_ÊÉ\¿L^Ám_x0004_¦?%µ7_x0008_Úáµ?_x0018_¿Ðøf?Wp© ± ?@î]Ç*ê´¿]¾l£¶¿¢õ_x0002_):´¿_x0019_¿N²_x0019_ ¸¿1}µ¡®ì?@8_x0019__x0003_&gt;_x0008_§?_x001D_QðÝYLÂ¿_x000F_Fï¦ _x001D_À¿F~­_x0003_v¥¿ 5n¢_x0002__x0005_³Ò¿£8_x001B_
Ô¶?ÀG~.â´?
qM\´¿_x0005_øN_x0014_ßª°?{_x0007_|_x0012_Ñ¦¿_x0001_ö=3`\¤¿útº!_x0015_?_x0011__x001C_ò1Õ°¿_x0002_³_x000F__x0019_&amp;Ñ¼¿å):_x0006_¿_x0001__x0007_Eb®£?__x001D__x001F__x0005_cµ?±.q5Î²?&gt;K·4¶Sn¿è%_x000F_­?í@!_x0019_#^?(¦¿Ù'»¿ãÓ¹¸²¿Å_x001B_P¨¾ ?ÆäþdÁ­?_x0004_{ð_x0012_Ú»¿Ãþrr=E±¿³Tç_x0014_U_x0017_¬?f¹ñÚ¸°¿U4xà5»¿ _x000B_¦_x0003_¢¿_gHú­:?aFÝÃj¿ºÑ7ª£¿²¤à¡°?¿_x0015__x0014_ÓI ¸¿_x0003__x0005_n9_x0016_)@?ý­Î_x001A_&lt;`§?V±ñ©,Bª?}_x001C_{eÀg¿»u-:h_x0004_ª¿]PG_x001E_°?
­?võ_x000C_¼¿`t É`!°¿-_x001F_ý_x0017_xoy?ñ_x0012_y_x0001_&gt;?9Ï ¦¡£? ÛÉ!Ä·¿_Û à2Å ?¥,_x001A_*_x0002_?b&lt;·9É¿Ó_x0019_âÝ6­¿_x0017_J{Ãºr§¿¤NÀ¾&lt;¦¿RGÃôÇ¿Ä+5/_x0016_¹¡¿Ôgòh±?_x000C_ÓAc¦Q¢¿Êg¼#²_x001B_­¿¸_x001A_ý¼1_x0014_°?Ñ¸/D±M?êJ7:¦?y
fkü=¿@8ï_x001D_lú¢?Ë¥´cä°?ÍT¯½Â¿ÉY5_x0012_Â?èáý_x0017__x0001__x0003_^Ç·?ëï¾-°?ì©(½¯jE?T,¶¤µ¿m]/ÿ9î?¹
ý*%¿"GÏ"ì¿'Iá7Âÿn?_x0007__x0002_ñFOã±¿_x0013_³Åè?JØ_x0012_¹}íw¿Êr°Ü?yÈ_x0010_ÍER°?¡Gc)åÁ¿fã6ø¦ª¿q_x001F_ß_x0016_ç4¿Ò6áO»?_x000C_èkFH§?õ~e-8²¿Áð}0_x0008__x0015_µ¿­HG«þö§?2A_x0006_d¥?èÅ_x0010_ÎL²?)pFÔ#J±¿þNÞÛ(Ä¿.§»hò¢¿ç_x0014__x0013_nKÃ§¿½«-Úù1?_x000F_Ø\_x000B__x0019_¡¿V¹zZK®¿ÈGúGÍ_¡¿_x0001__x001D__x0011_ë°¿_x0001__x0002_P#_x0017_Ù0a?Á¤üDñ³¿!¿fØ/©ª¿Æ_x001F_Â3_x001A_"´?ô7Íø 4®¿¥ÀU_x0004_Mò«¿¦÷Æ0O?´ò=ª?æ/_x000C_Qð¹­?'dcÉG»¿.Zjgà¿f8=ºk¿¿_x001F_½ðGa´?VÓ_x001D_-ª?È×¶÷HÆ¿znféd?õÌgJ-±¿W4¼×_´?/=ê3¿ß8G/_x001E_ÆÀ¿4h\¶êvµ¿ Fê³§z±¿ïa:wÃ¿x LVòl¡¿¥¬!a_x001C__±¿Â_x000F_£õ_x001D_»¿_x001D__x000C__x0004__x0016_*¨¿Uëü_x0007_ò*¯?»J_x0004_·µ¿_x001A_P2_x001F_)g?)èõiÓ±?àVÛ_x0002__x0003_Ë °¿0üxÊ5p¸?ù +_x0018_+|¿"_x0019__x001D_ØÙT¤¿ô*ØþÆî§¿ Ð+Ä_x0005_Í?MÀQ3l¢?Ô_x0017_ua·b¿0½}N\j¿JLm©T#¶?_x001B_wvá@|¥¿aO^:_x0006_°¿_x001F_pL¨._?p&gt;üI6+?Â_x0014_¤ò_x000E_¬p¿.n} ª_x001E_¿_x0001_ôvÆê·¿z¡ÌgêÁ¿q*QîÎ¦¿É?B&lt;î¿?±GãüIn¿UÐ¸×¶¿N"ºÍ#ë©?Ý}¼¥w¸¿fÖ¨._x0019_¿ôu±åz¦?_x0001__x000B_jVØ³¿êdJ°ß¿ÎÊôpÛ©¿}OÖ`_x0018_¿
Èqí }?_x0010_ÏÏ ¿_x0001__x0006__x0007_kIß&lt;§?ó_x0015_k?\¿[míè}Ì§?`õäc_x001E_?_x0014_È¿Á ¢¿éq´ù_x0011_¸?áM_x0007_»¦¿Ë-þéÂµ¿¿ÞDiDA®¿-²®`_x000B_v¿£_x0007_®­ô¸¿Í_x001B_ù_x0005__x000B_1?}/Âwî?_x0002_.Ìçß_x001D_³¿_x0001__x001E_]º×¤¿_x0014_ØK&lt;S;¨¿eº:_x0017_%´¿Õ_x000E_¾AÇ¿Ú/_x000F_èý¶²?1[Quº¢?2Á·2§?_x0003_¶÷ä'y?_x0004_),{q?µÓt,ý¿x_x001E_¯ho½¿à'_x001E_ÏZ¤«¿*î_x0007_Ï_x001D_õ¥?f)Zky§¿·(ûxÚËª¿ è_x0019_0ïi?
Ñ¹Ú²?_x001D_uK_x0002__x0003_é_x0004_¿5A_x000F_µêA?æ_x0002_x_x0011_øª¿:únl«¿áºåÍã1¹¿b°¦Õ ¤¿rö¸((°?µ]qJ9óp¿Y_x000F_.´Ç¿òßº_x0007_h´º¿m_x001C_ÊÖ© ¦¿¨È_x0013_&lt;x_x0005_µ?ÆWÈ¿û3ZÛ_x000F_ ?.à_x0004__x0005_DT¬¿Çó²tÒ3?©_x001B_ø_x0016_«?UHÆ_x0001_¾°¿ßiÜ²¥N¯¿º_ßZ_x000B_¿µo_x0017_¸0_x001E_®?lzf÷,4?Í»_x0017_J¢¿þà)³¿_x001C_UÇh_x001F_µ¿._x000E_Tÿ)t?àéA-®e«¿º_x0008__x0008_Ìa_x001D_À¿Ë_x0010_Ö~If?_x0002_ªõ©¿NÁ=d1¿æ%5Þ_x0004_^¿_x0003__x0004_=nïé2â²?ßëÑüwè¢?_x0011_±)gC?_x0011_ºÉóØX¿÷½YÛw)¤¿¿»_x000E_â¿Õ_x0002_zXgu¨¿EË|¾@¶?XÕ0 ?Ù,
_x0001_M_x001D_t?uéÊ¯ï¡¿]¸©?(+Í_x0019_U²?_x0018_~RÞ©?_x0019_Gð Ýò¶?ÒXË#d½¿gb]Å_x000F_?¬_x0004_hæòý½¿·§_x001D_ú¿H¤?¹L³Ù_x0010_¢?3`í ±?T¶7å_x0010_µ?ÈJ_x0008_%ë^¨¿ºmÀ_x0007_#¨?ç±Ágeb4¿sñ«_x000C_²? å!Û_x0014_l£¿\­gOýs¿Õ¼Ód_x000F_u¥?%_x0010_UX_x0016_¿ç8iøf±?×É_x0005__x0006__x0001_üx¿î_x0017_1I¿ß° áÿq?`&amp;²~Âo¿_x0001_ìR¶Áè¦¿O_x0002_ò7_x001B_© ?_x0004_Ü¿IqNÂ¿_x0011_}77d°?Öfw_x0002_mP?³ £+_x0010_¶¿±ÝFHø ?@£æe¨´?¤å«Uåö°?°±¬ya£³¿áòË_x0003_?4µ&amp;Du_x001A_©¿:|c¶¯_x001B_?U'µ_x0019__x0014_¿(Z´2¼?÷_x000C_À_x000B_¿õ°ôOD¿»°i_x0016__x0018__x0007_s¿_x000F_K_x001B_ÐtQ¡?Ð@¶_x000F_±¿º¥È£·±?0nÉ!£?&lt;\" fQ¹¿o_x0002_òR¥?&lt;õÀc ³£¿Wå_x0003_|?ì÷`Ü»¿²?ñ_x001D_?_x0003__x0004_ô_x0004__x000E_)?Ð?ªägÌÝ¸¿y_x001D_AæøL°¿%T\Ó;¢¡¿=Ì­­ª¿W7_x0008_=¿³àF¾j#z¿VøiÐûâp?_x001C_uPÃ`Õ¿°:ayC?_x0016_"X=Dx?bT_x001D__x0013_N_x0010_¶¿_x000E__x001A_¤?¦?n¯eõ£¿_x0006_3I_x001E_OÏ?ET_x0019_ì¼°«?ù_x0003_Rñÿ´?_x0013_l±Ù4`¡¿È%t¦_x0017_?SòKù@·?5'Mþ²@z?Yv%_x001A__x0002_?ºlØ­Y)·¿AzÂ5òN?_x000E_·?séãå&amp;%½¿¿Õ4û%s³¿_x000F_ÍMíÂÉµ¿_x0015_Ì ³g¿¶Ä¢5ë}?æRÏ_x0001_4¹¿_x0019_û~s_x0002__x0003__x0011_}¿}O{z¿"O¢úùyl¿¡*m÷rì?4½öÛÕ_x0001_¹¿½k_x001F_I¼P9?ã^_6l ±?_x001D_æéÁôp?r£)ÁÄã±¿ò,±&amp;_x0001_°?LEçâ¸0³?¢ñÛCðù¿y¡æ_x0014_×Ç¨¿71 1U³¿*Ã_x0012_ñÐ¨?Xpt­î¢ ?_x001C_¼zhmñ¼¿ü_x0011_vMô½¿_x001E_G3¢_x0003__x0011_¿ód¿?·?Ì®Ô_x000F_a?°&lt;Å¥N¿8èèÿR?¨Ä[d¿Hðbß]·?Ak3rbö²¿#X$$Q_x001E_¡?FÏ_x001B_ç_x0018_Ó§?ÕïªØ|°?ñçÀùò£«¿L²_x000F_Ý¿¿SÀ_x0008_ó±¿_x0001__x0002_¸R_x0017_hª¢¿_x0018_(_x0019_'­ §?&lt;±%¿É_x0017__x001E_;·¦¿¢8vNF_x0012_?o÷0iª¿9Û»¥º°?0&amp;(¾H¹¿$7âxo_x0004_¿_x0017_®_x0017_ÄML°¿[{¨¢w°¿Ëz_óA®¿!P¡|«¥¿Õû2_x0016_¬4¿¶_x0011_ÏÀ¹?F-&amp;ÌÖ(¸?gíIÈ_x0002_¿¼Hù|å¡?äR._x0019_«Ä²?u«6;A¡¿¹*2ò»µ¿i1[ÍÍ?F)_x000B_E m¯¿=²5ç;_x000C_{¿°~_x0007__x000B_oÇ®¿xj»_x0019__x0007_8?î§ZÅö¦¿_x0014__x000C_«
ÑO§?_x001F_ay¢«¿ñDú¤,_x000B_¿:£®b1¬?_x0011_qÈî_x0002__x0003_ ?bºìa¿hª26Öd?W)ÃÁ_x0001_¶¿@«Õ ·
?'Õqn&lt;d¿¸_x000E_bykµ?_x000E__x0019_Þ%|¿ó_x001C_rZ_x0007__x0008_°?8Ä_x0017_?ou?_x0018_ë3þÎ_x0007_?²´tÎ*³¿+£×¿ª¦°¿/ì¼yµª¿æl¡Ð²?_x001C__x000F_ªÍJ°¿bUTkÕ_x000B_¿[«U_x000C_qC±?©Ùy?O¶?ÄÌÜ¿L±¿ßîåS²¦¿¸_x001C_kô$¸¿_x0002_8é@|Vp¿2 _x0005_Éæ·?íD_x0010_LÀW¦?¶C_x001E_HUØl?s¶-_x000B_õ_x000F_¿öú5A_x001E__x0001_¡?ÿ_x0013_D_x0004_í?çky7=Êl?¯$¦¿1,¾_x0016_¡?_x0003__x0004_HdÙÊ
y¿íîHûW_x0008_±¿³%Ð Rn?_x001F_H_x0019_ÒÓ£¿_x000C_ZK_x0012_4?\3Pû±¿+_x0019_­ù£¿_x0006_`ZøG$¦¿{JÅnâ¨²?{v_x0002_¿4#µ?Å¦(Å±/²¿V£qw%u¿$¤z_x001E_³µ?(Ñ²(T§?&amp;'_x001B_95f¿äæ&amp;ðú8?)_x001D_ïç_x0014_µ ¿ì3;_x0017_°?_x0018__x001D_U:ë¯?þFã}_x0012_±±¿"rÀ1¾­?¡ù_x001F__x0001_¿@#×|_¿q!_x0016_ é_x001D_©¿ßà @4«¿iuëÊ_x0012_+ª?}¨_x0015_R8¿Hr_x000F_HÐÈ·¿W²gcû¿­7 Ñ]°¶?2*âE'!±¿cÖ¶[_x0007_ Úú·?Æ7Ôh£§¿ÿ5u_x000C_µG©?h_x0008_ÅÔÜ#?N¢Å¢ìG¿°_x001F_#Ô? ý©¿YrÿüÏ·©?ÂóéÀ©L³?_x001F_â]_x0003__x0011_H¤?TÓ\_x0017_útº¿_x0015_¸þ0Á^ ¿mhù²ú±¹¿Î¯BI=L¹¿=¸_x0016_Í_x001A_ìº¿ù[E_x0014__x000E_¿îÓ_x0001_&amp;½Å¿ 1hNÀ ¿²ú_x001D_3`²?Ó»I$3?X_x0002_¢Ûå3?ZÛ¡¥?ª¿-¡7ò}§¿=Í_x0019__x001D_b6´¿_x0011_Ù_x0007__x0015_Y_x0008_ª?ÚÜ^»q¾¿_x0006_áëi5_x0005_±¿AªoO£¿×AÜ÷=_x0008_¦¿\&lt;_x0019_W?£+_x0003__x0004_¤_x0007_?Ñy_x0008__x0001_Ö0w¿_x0003__x0004_á´¯«³_x001F_®¿!-ç?M¿_x0005__x0004_@)Ì¿È»´_x0017_YØ¿_x0013__x0019_Ü_x0010_X_x0012_¢¿SQÓ/f°¿7_x001C_b4?Gg\_x0003_|$²¿_x0008_h2µr·©?³iL_x0002_¿&gt;4!Àé_x0019_°?õ_x0008_¶A ¿¿_x0016_Q9\c¡¿2ã_x0017_ áª¿M×_x0017_Í_x0008_[?Ûz½Q?Åø_x000F_ø_x0014_¦?5_x0013__x0007_µ´Æp?_x0006_áÑk@¿ØWÝ.­¿é,]þý§¿Ió D4¥¿¸Þqe8°¿Rñõ½¾¿ &lt;ð_x001E_¦¿g{§_x0013_LG?PV±¾;q¿ÕÝ_x001A_p?©?7Ö_x0001_Z%¢¿³¸g¶4?FEJ_x001E_¿¢¿ÁÙ'ô_x0003__x0004_bª?Z_x0014__x001D_¾´?]D"&amp;r³?1&gt;_§p¿_x0018_³aê]Ð²?_x001E_¬4³Xp?@+Ì:}?Þ?Z¶$¾¿9»ÚþF?ÄÂ~÷8¦¿¸ï¬ì_x000B_Ðµ¿Ew£_x0013_Ä_x000B_´?_x0010_äZwüI?³»¾J_x0012_?jÞiåÛ¤¿t_x000B__x0016_ðt¿ÇµÈ%^PÁ¿OÑõI?ÃF_x0011_gìb­¿Ó*_x0002_z_x0018_±?!~Ç@2´¿Z}PðÖ¢¿¸«Ä¡A8­?hÚÔMp^¿s_x001D_flÍ_x0007_©?_x0001_Á_x001B_°Ë±¿³_x000B__x001F_k*ÿ¨?4Ðñ_x0019_ú³?å*wò_x000B_¤?mcÅùÞ^?«/pïC¦?×·(í¤¿_x0001__x0004__x0002_dN#üÐ|¿ìîC_x000B_Âè®¿?µ_x0014__x0012_£?{.Ø-1ý²?«ª_x001B_2³³?l^2å_x0007_­?E8/Ô,¦¿à
 üÌg?6_x0015_ÛG?_x001B_²?çí\®ÿ¿%f×í¥_x0014_¹?á³"ÿë6?A;s^v¢?nÃtCæ_x0011_©?g^_x001A_woô?_x0004_yC¾T¿aÖO1X¿â4ÞöA´¿Á_x0007_i=Ø?À#_x0015_GÜ¨¿6DH&lt;U¬?9¬ðc!O£¿Õ^6uËd©?D°4µ§?ê÷è¾]©?©PFzQ¯¿ÒGwm[Æ?_x0003__x0006_:Øfj¬?;t&gt;Øÿp?_x0018__x0017_2 0=¿_x001F_Ha,ò÷µ¿,"l_x0001__x0002__x0010_É¹¿UÖ¯¾ «?99CwkB°?(_x0016_Ñ_x0008__x0012_×½¿µ__x0018_(¦§¿6uaJ|¿.ÆmN¨¢?_x001D_ªÔ×ßÞj¿Î_x001D__x0017_O_x001B_È©¿ ¹Úî4±Á¿è$¿ÛOî«?&gt;©_x000B_¼?¿_x000F_yà_x0018_þ?ë-_x0017_µ2Í¢¿l1\?:H²?¿=`V_x0019_¢?_x0018_ÿÁýu¿_x0004_:!Üx,x¿¿4MgçE¿t¶EÅ¸ó®¿æs'ãþ°?à2è9¦³¿/_x0005_â§s¿_­Áñ÷¿º}è_x0012_µ?ÝÔÐ¹s¿Kºà_x001A_ÓXd?ÕoxÀa_x0004_?±vò3©kµ¿Ð[Po£D?XÆ_x0016_^©¿Ðß
gmÚ«¿_x0002__x0004_öÄ²¸ó©?ÐôaÈ_?_x0005_n¯¸È_x001A_¢¿tùüTÓ3¢¿ÎëªÚð±?ï_x001C_?Þ§¿Ô­§Ë\X¥¿E_x0005_õE¦?,ÅKû_x001B_?¶_x001A_æÒÏ ¢¿d.H¡'·¤?ò9a¯ú?ÒFß_x0003_µ4´¿9_x001E_Ð¼®±¿:Ñ´H&amp;_x0008_¤¿îdFbN¿S?³_x0012_tO¹?C·MOø´¿ÅÆ½Q¯¿íÆq_x0018_ø °¿Hû4¸¿ÂØXÒè¢?´ê­s_x0001_£?GhGZa_x0008_¿ÛÊ&lt;Õ²/£?¦_x000B__x000B_k¨·¿±yYñz±¿_x0002_2_x0017_¥|Å{¿_x0018_Qu}ª·¿_x001F_x±iU¸?¡ ¦àx¿_x001C_Ä_x0004__x0005_t+¿#ÇÈS£¿ô_x0017_Ê'ö ¿Öj@6ü¹¿ëò^RÜ¢?^¥þD~Z¿P»pï_x001B_¸¿±Ô_x0004_f÷E?4 _x0004_a ¢?_x0011_ë¬Òk¿LkSë_x0001_Õ¿8ê+XµM¸¿C¶wÚ§¿¡ÙâÅA0¬?ÃÇ»Ög?_x001D_úÒ~&gt;_x0007_°?rãfªè_x0002_¿ Vt×¯¿_x0008__x0003__x001F_^¼£?LÅ] 1s¿}½¡»»¢¿ã¢v#ZS?hÖÚCu/?àP}8¿¿t_x0002_R°¤¿ºYFs|?_x001A_É\öktx¿õïB{?(Pó!8ì¸?Af!´ô0?Á:7
¿ôåU_x000B_gz¥¿_x0001__x0005_kª¿£F ?·|ùõ¶¨?½ Òz?q¸óOÔå¦¿@©
=¯¥?._x0017_ÚS¿{_x001E_@_x0019_5"©¿êÁôa_x000F_?ø_x0010_ÔKj¥?'BÞqûÊ³¿_x0004_À¸´¤µ?_x0013__x000F_ð_x0003_Þ¡?$_x000E_!u&lt;t¼¿óbÖéÏ?KcÖ2Á¥¿&amp;*½4à`?A·8V¿·¿ÂWvU]°¿wÆQyk·¿ r_x0002__x0007_4¸µ?Õ&lt;Ñ§`0~¿Ì_x0010_Á_x001F_.¨?ÿ_x0015_Z_x0012_Ö¿éh u?Õ_x0018__x0015_?sn_x001A_V¡T¿_x001C__x0014_Ç_x0001_È²?ï«C4Í_x0013_?nræ_x0018_«®¿Ùî/LdÂ¸?ðâÐý2¿Ø»t_x001F__x0002__x0003_¸x·¿²'=²1(¤¿_x001C_Cw_x0011_éá ?àÐØ~Õ_x001D_?_x0003__x0010_D_x0001_jÓ? ±cÂxë?_x0005_Ã,Æ&lt;?YÖ_x0016_Ñ?LéÒÛA?¥ëå_x0018_í¿üo÷ÛËS~¿tðøø¤ò·¿ØkFTp?[¼Z5|?ã·¶IË_x001A_?ú¶_O¡?¿&gt;Â«¥F¿Ýò¯4_x0010_¿|_x001D_j¨?_x001F__x001F_ùw§¿!_x001D_ädd_x0004_¤?/h
¶ß­¿:ê.)%¿â ¦_x0010_Uµº¿A¹ÞC ?6s4W_x0011_£¿6þ}vH¶¿_x000C_,ú¼&amp;(?d¶ø(Q¿ØnÁ&amp;`¿ ¿ìÌù¤_x0018_?vÿò;ÐÈ?_x0001__x0004__x0003_-=hí±?¯Û_x0013_ð±¿º·À¾&lt;±¿_x0013__x0019_KRSº¿Ö_x000E__x0014_¦Ö_x0016_­?´i4±+³?-Ì_x0013_þMS?1s]¢49m¿Py÷_x0014_Õ_x001A_¾¿ê}_x0007_|W±¿T&amp;!uäÖÂ¿¸ãIÙq±?×fÞä¿Ó_x0006_(Aù°¿K©ç¢Iþ¨?_x001A_« _x0008_@°¿_x0004_Ñ¢ó_x0018_§¿+lRüÓ°¿_x0011_¤_x0002_d_x0001_°¿ö¡¦×?_KÙÏ¿Ë¥?_x0006_¬·¹hø·¿µÝöÝï­¿`òÿy¤\?`²b
Ü¶?âË}?_x0007_k³ïR¿Æ_x0014_ûÌb7©¿D_x000F__x001F_ü?&gt;_x000B_bdä«?Æ_x0014__x001D__x000E_Ô«?©oeÿ_x0002__x0004_X«³¿S&gt;Yºw ?°yê_¨?_x001D_&gt;_x0002_ÁÈ¿ÏÜª¼±?yÓÙ¥¾²? S³ò_x0008__x0017_­?³H?w³?Àî×Ò_x0012_¹¿³?_x0015_Ë³¿_x0017_äæÀu¬?,JMzé?WÖua¿_x001F__x000C_¨9&gt;«¿Ä_x0014_¨_x0018_µ¿;²åNÆ¡¿*_x0007__x0016_+_x0003_¯?ÑY_x0001_w,¿_x0008_L×ý]¦¿Éêb­Æn«?!_x000B_Ñ¸ãª?(ªù_x0001_çY?iF_x001F_¯Á²¿/CåHG?CqÍã_x0010_Þ¥¿ZSÿ l~§¿&gt;ÓúÝZ¿Ý_x000F_n]µ¿_x0018_ÄüsÓj¿¿§·r_x0008_¿'+_x000C__x0012_½¢?oñøú¿</t>
  </si>
  <si>
    <t>bd0d9b58a8be84cb1dde720f0a830015_x0003__x0005_¿¨!õ/³?dÒKQº®¿³{OCdÃ·?ã_x001C__x0005_#G¦?5m¥_x0014_e?QyµA_x0014_¬? `¢_x0008_»¬¿Æ³þóB¹­?´ÄÅ&amp;¿yÌP(_x0004_?Ö³Ìw_x0010_µ?Z¡._x001C_
«?àcÏ=ì´t?M¼_x001E__x0007_q¿SÆ­LT?_x0010__x000F_æþ,³?vX_x0010__x0002_°s¿}ê5Å_x0013_?·Ôû_x000E_Ða¿1}Yªç~?å_x001C_µzª?U_x0008_Ôm_x001F_L¿Ç¥Zðþê?¬
÷ª/,±?Ô&lt;Ê_x0011_¥ª³?{þpx*?E¬ùo2«¯?¾DRÄc·¿Îøbw_x0015_w?G_x0005__x0001__x000E_G§·?V+gTÄH¸¿}ÕÕ_x0001__x0003_ÎÖ¶?_x0018_5â_x0010_°¿B4_x001A_ÕBû¿x2Pª¿XK¥§¿°ª?_x001E__x000E_èVu¿Á¬_x001B__x001C_Û£¿LìþSìj?²%Qªè?jÍù9ü?û³"D08À¿Ãc&amp;Ã1¿´Ý&gt;Q÷©¿/2×Éúáy¿=_x0019_däÎ¬¿zày¨/t¿|ÍY_x0011_z¿_x001B_{ãky_x0019_¤?ÖïÃàV_x001A_¬?_x0007__x0015_³_¢Ã¿àº¼zI·¿$+é¾u ¿sq_x0002_nÌ¾­?YÃÏßèÛ¯?ûvÙg¢7²?#&lt;_x000F_Ààý?¯åÌ*pN¿»!sÂb¯¿%BÑßH7°?ÞÂ{`ª?V¬¶µ?:'`ÎvT²¿_x0001__x0002_fuÞB?7_x0006_Ö??I¼3%]¸?ê­ª`ôx¿Å_x0019_ëä·¿_x001B_/uÃ×?8YWÞ§?¿G_x0014_7¨_x0017_³?Øî_x0018_¿B?m_x0018_ D_x0007_¯¿-Ù_x0002_ç­¿jÚ±9º¿åbnå¸?á´#ø¢?%sÄWÊ¶?^nd)_x000C_¹¿_x0016_®!Y©¿cK)·?_x000B_íâB_x0007_¼?0}pÕ_x001E_??i0_x0015_ß·? ¯xÙ¡?£v_x0005_v´?_x0015_m­·Sã¿Ðb&gt;ì__x0019_µ?k!ÈîS°¿QDf_x0001_=¥?è._x0015_AÒ¿Áõê­¥cº¿àaµyå¢r¿_x0007__x0003_îHZ°?ýv­_x0001__x0002_9?JóO¦_x001F_X«¿_x0018__x0010_FÒèµ¤? _x0002_Üõ_x0005_y¿÷Ô2´^Õª¿_x000E_å×Ùf_x000F_u¿­_x000F_bØð´?ñVÚµ ¢¿ßáêyÇp?_x001B__x001F__x0001_*ý­¿*ïÁÀ_x0002_ëº¿£Ï%õ¶!®?cLGp}ì¼¿þ,_x001A_0iÅ³¿nO=|¶¤?0çæ-Áf?[
0_x000B_A²?#ï«%H¡¿_x001E_³ %ã¹h¿º²W#_x0010_4µ¿}çÌ_x001E__x0005_?+ ¥à¶h¿»&lt; ÏG³?CMÅ²NÏ°?jQpÉÏ¸¿1\_x0016_Îê_x000E_¥¿ø0×´ÎQ¬¿Ñ°_x0016_MPp¿¿_x0019_+''Q«?a÷g­j¨?Nº¤©Íd¤¿g_x0008_ûo¡¦?_x000B__x000C_'ò&amp; _x0008_0ª¿6«_x0007_/sE¿g#ôZ'@?_x001B_C#yv ¿¬yäÙËç§? 7¨0(v?_x001B_Ã®®§?_x001C_1ê»o³?F[÷ÔX±?kÐè_x001C_Ë6¿,ñr_x0007_K²¿Ùü×Þ_x0004_®¨¿_x001B_qNô$:´?ã²wºÄ5T?æÍ¤@Rtn?¿S«*V¤?¤£+ÄJ·¿H_x0002__x0014__x0006_£?éGrÝÍ_x0001_¿F&amp;xü
©?:úä­©?t_x001F_¬£¥¿p_x000F_Kôà±?!e°ûPB¬¿7¹wîAq¿.»¡½&gt;þ?,ßà_x001B_e»»¿û:¡Î_x0019_¿!K»±_x0003_À±¿GÆ\yWn¾¿¼OWÁ_x0014_¦¿þ_x0005_]­_x0003__x0005__x0016__x0016_?5_x001E_[ô_x0019_£¿ß÷ ­q¨£?²Aç;_x001E_®¿gU_x0014_±&lt;±¿r_x0006_ñ7%@®¿Î£Ü}F8 ?-Éc_x0011_â)°?u:æ_x0010_&amp;&lt;¿|ð_x0017__x001C__x0008__x0007_°?p½ÓU ?hW5ªðW¿¦K£Åq¡¿v$P¿ÃÆ¾Áq¿_x0002_J¸N_x0016_|?_x000C_{_x0003_oo«¿P|9ôP8³¿¥nÅ?Ë«?R3a`â£¿»?=fÎ¢?6Z_x0014_ñ¬?Ùáü}Ó¦?q_x0004_&lt;a_x001C_»¿Ñ_x000B_.ù²?H_x0014_ò7¯¿K¡#ê_x0011_d¡¿hõ¯_x0010__x0001_ê¢?_x0005_Uv¨?è_x0003_üÚ|¿_x0014_nÓH¿ì¥?_x0019_âÉ&lt;³5²?_x0003__x0005_Wÿ+Ë(K²?UýÜr_x0002_³¿_x0017_¤W{´O¿¼ 2B"û¿F¢G¹$D?M²RLp¥¿LÔ8§?$ß_x000E__x0001__x0014_A·¿_x0010_«ì@`jy¿Ð  U\±?üìàÓñ0²?ó5A@Äú£¿d|¼ð¿!Ë×ä·?±­_x0019_7ä¿evÙÇ_x000F_­¿¨(_x001D_eQ¤ ?Ü
%ä_x0006_°?ZëÌ¦uí£?_x0012_­&amp;@À¬?¢h_x001D_\Ð_x0014_·¿È]«µ~?îXÑmçS©¿]ùâ¾?ögl"2¶?ì÷_x0004_©¿ã}?g°? T&gt;Ë?_x001A_VÈ*á&gt;?=w_x000F_¸|!«?úófª_x0014_µ?|ê_x000F_­_x0001__x0002_¨"®?_x0007_ów RFZ?Äp%Tô±¿2EuÄF¤´¿Ö1E_x000C_~Sµ?ÒX ì4X?éc¿_x0016_\_¿ã _x0017_âç¡¿×³0Ï_x0011_µ¿6.Tl?Æ_x000B_¹áU¿¸¾_x001D_d'«?_x0019_¹²ø¿@´+Î_x001A_?_x0006_6N¥¤_x0008_¿?9Nª{:&gt;??_x001C_:ÁÍ×¶u¿_³(S£¿®Æ!dD?±ý
«:_x0014_¸?9êéµvjÂ?ÈEL6¿É_x0008_Òo Vª?¼_x001F_ÿmg?+cÓn·/?ÐÙÅ_v?-TaîÀ¥¿­%h~?ñ{_x0003__x0003_òÓ¡?ÁÓ-Å?§_x0003_¢_x0015_-K?Tâßd£?_x0002__x0003_U_x0005_[¤?S¿_x0002_]_x0019_Cª?Ý_x0019__x0015_O]vU?É¸_x0012_S/·?_x0001__x0002__x0002__x0001__x0002__x0002__x0001__x0002__x0002__x0001__x0002__x0002__x0001__x0002__x0002__x0001__x0002__x0002__x0001__x0002__x0002__x0001__x0002__x0002__x0001__x0002__x0002__x0001__x0002__x0002__x0001__x0002__x0002__x0001__x0002__x0002__x0001__x0002__x0002__x0001__x0002__x0002__x0001__x0002__x0002__x0001__x0002__x0002__x0001__x0002__x0002__x0001__x0002__x0002__x0001__x0002__x0002__x0001__x0002__x0002__x0001__x0002__x0002__x0001__x0002__x0002__x0001__x0002__x0002__x0001__x0002__x0002__x0001__x0002__x0002__x0001__x0002__x0002__x0001__x0002__x0002__x0001__x0002__x0002__x0001__x0002__x0002__x0001__x0002__x0002__x0001__x0002__x0002_ _x0001__x0002__x0002_¡_x0001__x0002__x0002_¢_x0001__x0002__x0002_£_x0001__x0002__x0002_¤_x0001__x0002__x0002_¥_x0001__x0002__x0002_¦_x0001__x0002__x0002_§_x0001__x0002__x0002_¨_x0001__x0002__x0002_©_x0001__x0002__x0002_ª_x0001__x0002__x0002_«_x0001__x0002__x0002_¬_x0001__x0002__x0002_­_x0001__x0002__x0002_®_x0001__x0002__x0002_¯_x0001__x0002__x0002_°_x0001__x0002__x0002_±_x0001__x0002__x0002_²_x0001__x0002__x0002_³_x0001__x0002__x0002_´_x0001__x0002__x0002_µ_x0001__x0002__x0002_¶_x0001__x0002__x0002_·_x0001__x0002__x0002__x0002__x0003_¸_x0001__x0002__x0002_¹_x0001__x0002__x0002_º_x0001__x0002__x0002_»_x0001__x0002__x0002_¼_x0001__x0002__x0002_½_x0001__x0002__x0002_¾_x0001__x0002__x0002_¿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×_x0001__x0002__x0002_Ø_x0001__x0002__x0002_Ù_x0001__x0002__x0002_Ú_x0001__x0002__x0002_Ü_x0001__x0002__x0002_ýÿÿÿÝ_x0001__x0002__x0002_Þ_x0001__x0002__x0002_ß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_x0004__x0006_÷_x0001__x0004__x0004_ø_x0001__x0004__x0004_ù_x0001__x0004__x0004_ú_x0001__x0004__x0004_û_x0001__x0004__x0004_ü_x0001__x0004__x0004_ý_x0001__x0004__x0004_þ_x0001__x0004__x0004_ÿ_x0001__x0004__x0004__x0004__x0002__x0004__x0004_[ùÙ·_x001D_i¿ýÅI;3?Ð_x0017_F_x0001_¾^¿%À^1½Â?»yQ9?\ÄOë¼?_x0003_
Øýg¿1ts,ý?®9
Ê?ä-c$Ç¿ -_x0005_ ÆÍ®?_x0007_ÂH_x0015_Ó_x001E_?hg²½_x0004_.¢?Z_x000E_iíÀ¸?_x001F_Ø_x000C_^Û¹?¸¯¼#å¬?j_x0012_vZÊzÉ?d¾1?*n`w?©_x001B_=÷ùçs¿±ÕÜ_x001C__x0016_@©?Ì_x0016_*:¿±À_càð¿ÀÕM&amp; `¢¿£è£Ìñ´?´ýÃ§Ù¨¿_x001D_l_x001D__x0002__x0003_Í¡?H 5_x001D_ëàm?_x0003__x0012_@}?È? üÝ"h_x001D_¢¿à ³«q?Äþ¶ï¿M´_x001B_ð¿7Ô×Î_x001E_è¶?£«^Ãz¡¿_x0012_j=^?¥_x0012_ßð_x0006_¿à?ð[Ì_x0015_Ã?À_x0003_¶#US?¶³rW¢?WkÑÅ_x001B_Öª?S{q`£¿~_x001D_Þw_x001A_Îº?²¨I_x0002__x0018_# ?_x0001_¶¦³?X©_x0008_Êß«¿îñÛ¥Ç¡´?gu(»ó¸?¿Æ©ê_x0015__x0002_¿Þzîvõ ?_x000E_ÿ=n;?"ôßädÝ¼?ÜG±5Öý´?³_x0006_2_x0001__x0011_?½ÎÇ?0V£?_x0006_MG[?Þ/elpÄ?&gt;w·N7s? _x000B_Æµï?I_x0017_RÃo ¿.ccdNÀ?Øû_x0015__x001D_iÔ¦¿Í_x001E_D_x0003_ø¯?ÑjÍÊW%¿_x001C_
'í_x0006_®?_x001F_éËfû¹¿ðÐ¢]§?ºñ(_x000B_V9Î?M³_x0002_åÅ?vÝ_x0010_ç_x0012_£¿_x0016_:¢h*¼k?={èí_x0018_S¿ÝZ¨µ}µ?s=¿E_x0001_ï¹?)XNÔXï?¾Ä_x0007_l«?¦PX·Ã§¿&lt;õ_x0001__x0005_©Ñ¦¿±èÄ_x0016_P¿?HE2â?ÏfÝÛ~i ¿_x0004_ÖU«øg¿ÇGÇøä´?TéËmÌ?I¬ÜÉE6¿EÞ§À}¿r;c¸_x0008_Éº?ÈZùN°ô¦¿Z2&lt;_x0005_Ïj¹?Â_x001B_Xà_x0002__x0003_Cì¤¿÷AHºmÆ?_9z ãwÊ?_x0006_0ÉBÞz·?È_x0001_4Fú¿_x0005_rfd]«h?BïhÝ_x0014__x001F_¶?_x0012_W`Yíuw¿_x0016_\»ÅP¦¿2,ÀS_x0002_´Á?#w s÷¶?¼_x001B_áîe¹?_x001E_wWJû?Ém¿_x000B_w?y¥ä8ÓA¦¿«#
_x0019_²?;_x000B_ä´à ?_ªÓ²G ?}EmØ¿±ÞsøÑ¿'ßL,9©?ÚÂ_x001B__x0004_Hj{?ê_x0015_Àl1Æ?:ÃDOÇ§¿É@cÈú#?ñÔ_x000B_@Mº¡?A\°×_x000B_?_x0017_K%Ú_x0002_©?V
Q¿ð¶?¨T&amp;7íæ¨¿#.eÈw°?.£eÞí-©¿_x0002__x0008_É_x0015_/ü¿*¥Ùµ_x0004_¤³?zÃýpñÝ¿?ñUáÇ¿O²_x0010_áè[¹?_x0001__x0006_PÐÚ´?+ÝQli³?qG¿Ðín¿ýzáV"r?öYãáWz?V 5@$£¿_x0008_V8uÌ?_x000E_¿ß_x001E_¡¿3½_x0002__x001F_¿÷­&gt;ÙÌ³?%_x0003_L¿&gt;¡À_x0016_êÂs¿Ýè{º¹?_x001E_Îþ_x0018_'0©¿­f[P´?¬%"±lv?+mý{-ÀÁ?[LÑóqì»?X-_x000C_Êéß§?Rö&amp;H²?üæ_x0017_d_x001B__x0018_?uFJgÖ?Lò_x0008_Àn@·?Í_x0005_Ø\VÝ¤?_x000C__x0015_ï¢+¤¶?_x0011_ñÄz_x001C__x0007_?9¾¸|_x0001__x0002_k±?LåÒÍ_x001C_|?·_x000F_fTÌ¨¿)¨_x001D_mW³?®Þ_x000C_ÃMx?ý_x001C_/_x0008_j_x001B_º?¸%_x0017_K_x001D_¹?O[ìxàæ?½V*8?(_x0010_+e}r¿d_x000C_q&gt;§_x0002_»?¬@_x000B_¡?Ãeç¥¿[DtýÑ?Ø_x000E_$L¼?íéû_x0018_¦¿;_x0010__x0018__x0013_¼?VÉªÝäy·?±ó«§í¾?. )Gõp¿Gõ©Wvµ?,Î¬öj±¿_x001C_ Za_x0016_¦?xP_x0017_~_x0005_@¿ ãÉ`ðÚ¬?f_x0012_+=ç¿P6ó_x0016_q¦?Ý_x001F_SÔ_x0007_y¶?KW73'­Ê?Ô__x001A__x0016__x0011_¿Z[·-¿d ûnÂÞ?_x0002__x0004_rHÄÃ[?¨?cb@¡¿&gt;$I_x0006_T_x0011_¦¿ÚÚGA_x001F_"§¿5ln_µ¿_x0007_¼×_x0016__x001E_Å?rm@_x0002_¦¿_x0012_»Ñ_x0007_?[Û%sÃ?Z_x0007_^Ü_x001C_¨?'O_x0011_»S'¿ &amp;îçxi°?ÞtáÒ¡W?]MÕ²V¿_x0018_ÐX_x0001_ü¢?Él_x000B_æXz¿©_x0006__x0010_vÚ£¿EªÛ+ôB?çæ2
0 ?Ï_x0004_"oïÇ?c£X_x0014_Y¿¢_x0004_Nz_ó«?°ÇÝ{PÕ¨?þ8° _x001A_¶??ùBTý?Ýa_x0011_!Pàº?ìÈ_x0015_´ì?_x0018_cÔR_x0015_¼¤?É_x0011_ø\ÉP¡¿§_x0003_&lt;NÆ|?&lt;wãûC?PÞ _x0001__x0003_æ l?_x0016_Cuî1 &amp;?Êë3_x0014_cw½?Ãs9±C_x001E_t?$ê_x000C_i¿ï+êþi|¿?_x000E_t_x0008_&lt;íòµ?ËêêPEé¸?6q'z,¿f_x0003_D)Æe¿XãOîBüÀ?«!ÈyÅ_x0011_°?p_x000E_Þ2ç¥?mH2Â´?Ï_x001A_´­òD?û`l_x000E_Ê§¿Ü_x001F_veÐy¨?Q¸iÞ%k¼?Ù_C.Ë¸?_x0015__x0006_ÓÂb?¬DWbª?Pý_x0005_Z6v°?ô_x0019_Õ¡) ?_x0012_î_x0008_9t÷­?&amp;°Ø?êµ?ò=Û^ÿÎ¿}&lt;_x0002_ñË?·`ÿ¸_x0005_j?ÊBÜË_x000B_N¿UnrF4¿hr®;U§?Ä`Ê©ð¢?_x0002__x0003__x0014_ù¦úÛN?,ý¾µo&lt;c¿&gt;ò_x0007__x0010_Á ?¬³Âyã_x0017_?_x000C_´c_x0005__x0019_¿Ûîlè!¿`v_x0002__x0012_@¹?a2Q¦ ¿U_x0008_®ÆÎL?Þoß¾/^¡¿ÝD_x0019_0fR¼?o¤Y6?#2äØÃ¢?ÑØñÅ©?åå8Tíý ¿_x000B_@:u`c ¿U_x0013_W×Å_x0002_r?íÇ»Â¾µ?AKDc_x0003__x000F_ ¿«Gc_¿ï_x001F_á5D«?6Q¹»µ¿_x0006_øsÎn?Û_x0001_iÅÅ²?N%­K_x0004_v|?ò_x0013_&gt;§:³?:Û CxÚ¿_x001A_¹mì_x000E_ç1?6ÀD´)À?]ë±ð(­?ï§_x0019_(X?YNP_x0001__x0004_r«g?ç_x0002_R&gt;À?24?JZ??m¾Æ¢Sc¢?ò\{ht¼?Ûbó_x001C_ª?öulwc»¿ñº0[¨6~?vëfæÖ·¿T^_x0005_¹ÈH¿ûqæQØ~¿_x0010_Ë_x0017_3µ·?¼ÌÎ_x0018_¿ÐPO3oì¿ -a¡_x0002_"´?È_x0002_5_x0004_±?õ7_x001C_¦¥¿ê=ìøÞ_x000F_©?£\ìðf0²?¤L_x0002_²¿òý8é¿¥¿_x001A_õ_x001F_Æ_x0013_¤¿ëH²qÐ£?Ò_x000E__x0002_¾Åå¿Îò,1¾ú"¿$ûEiÏA?ùG=_x0013_g¿Å
ÙôÛö¿_x0003_¡Æ·|?Ñ_x0008_¦ÝÀ/?Ø°EÛ­_x0019_ª?*%Ý_x0018_+_x0018_?_x0001__x0003_ï_x0014__x001D__x0016_
¾?1Å1ßï®?B#Ûg?ËX(øgX¼?7Tn¨_J¾?_x001F_³_x000B_Yvp?þe=YV¿à=PZù¿_x0005__x0002_&gt;_x001A_Ö`­?½}_x0018_©6t¿Êß¹È_x001F_¢?bÖMØ_x001C_o¿?eSÁ¯M?_x000F_ZØÉÞ¬?_x0014_[¦x_x001F_Á?nñ:8ÜÈÀ?oÊ)t×¿íÔf&gt;_x0005_ë¾µ)Ü_x0019_?C0ú_x001B__x000F_r¿1tæu¿H¿wÂí._x0016_¯?wc_x0005_ø_x001C_³?ÑÎ /ÑC?f^DB¥°?2ý£_x001E_Èû¿sZãH»©?6Vv?_n?çè·?ø_x0014_LÈ_x0002_å©?ºÖÌ)»D?£_x0014_¾_x0001__x0006_BÑ?ÞÓ_x0004_ZCÙ£¿$&lt;_x001D_i^¿Þ H*)'?Ô(Óow²?ixHÄÛ$Â?Ý'CòB_x0015_º?G_x000E_iyû?¶?,â_x0005_S3&gt;g¿éqY8ø¢¿×Y_x001E_ï_x0001_ì¿jô@höÀ?5$¤Ü&lt;¿(è*S»?ErÓO!³?Ñ_x0004_õòÓ?ª´eè_x0010_§?a`¯P~ ©?:_x0016_k_x0002_å¦¿z_x0003__x0010_¿Â¡ÖÀ?Ü³Äö2e¿C_x0012_¨ê·_x000B_¿ïÅ÷+Ù]?_x0002_Î#(©Ïa?Æ_x0015_"íÂ_x0017_±?!PÈÈ«I¢?Mþh^_x0018_:¤?\¾@0ê²?/çuA°¢¿ÌKÕªña¿©EX,aY ?_x0001__x0003_yðNñgó¿Kxd±_x0005_y¯?áâyÚ ?ii0_x001C_S!¿_x0017_-¹ûÉÊ?»Ä2¨g¿,@¬KYí?Ï_x0015_Û5G¡¿ûa±GK_x0010_¿]Bc¥¿½H£ÞeÀª?ØqÑz_x000E_¿cqoÛ $?Ö¯µ´?_x0012_N+\\£?ð7×÷
ª?×Mù}z"Ã?_x0017__x001E_)":ç¿ýÄD PÀ?_x001F_Ti5_x0019_~y¿ÈÌQ¹;§?_x0019__x001E_*_x001A_¨ê°?mHR;H?ä EÓZ¿_x0005__x001A_DÎL©º?-Ã»²¶4?Æ±_x0019_æ¿?_x0002_´1æ_¹?¸ò_x0014__x0006_¾\¿0w_x0013_Íd¼?g`_x0004__x0013_·_x001F_¡¿ongê_x0002__x0003_æ«Ä?µ´äÆH¸?áÿEÂ¦¿Êù¬rÃª?oÙ_x0012_°£¿_x0008_9~þÏv?D¢ÇÿuÄ?8_x0011__x0014_MÁ£?z4@_x0008_o¯±?_x001E__x0001_o_x0017_=Ô¦¿tù$3¨µ¿^ÈÚÊÐ{Â?Ð_x001F_ ³hT?°-UJ3}µ?´ª \¨¬?Ó÷_x0013_Seù¥¿©FÙR_x000F_?û=°Ç_x0003_=¬?¯ Ü{H¿©_x0015__x000C_4wi±?²Nþº_x000F_³?ñ;y¸}£¿¿./+KTÁ?iLÎÃ_x001F_?@Aò8 oµ?Ü^óÅäã§?ÝÐ)||À?ÿFZ³SÁ?ÝVãÅ_x0007_¢Á?$¼³^÷¤¿ý`$,ä¿µÊ¦ª»?_x0001__x0002_`ÿ½3Å_x0012_?¥0u6´?åK.:9[»?'áFHV?&lt;u[Ç_x000B_ç¤?ªD_x0017_ï_x0012_¿îÇì_x0015_ýË¿I­` áäd¿Ãæk7î©?nÃ.ZG»?½_x001B_u5èÖ¾D_x000E_ÃÛ_x000E_©¿¼;_x0017_©©?9þ·
ÒÑ¿ï&gt;u|Ö\?.&amp;ík±?W´àR¾¡¿îAµP¢¿º¥tÀ~?ÄO$jc²?4fg°_x0017_|¿¥¾_x0012_&lt;D_x0015_¡¿LxånÎ¿_x001D_U;_x0006_ÊÀ?à
ÐVGaª?qïÃk±?ÿ±xÞóÊ¿L_x0017_À_x0013_Ì¢P?R}_x001D_Ð¿Ó_x001D_%ØÂ+¿§V!G¸M?A·ça_x0003__x0006_kÆ¾?Ù$_x001C_µÅ?_x001D_ÉÒ¨©?VÈ¤ÍÕ{¿C;q_x0018_ËYÂ?}_x0004_Ê8÷?gg !uÛ·?E_x001B__x0005_ØÙ¡¿NÜyîl_x0007_¢¿_x000C_ ¸0²?ç_x001F_#iò§¿_x0014_ïB|#C¿iòÌÚìû¿_x001A_0Ö8"6¬?¬?h?¿zY´£$^U?î_x0002_,OõÊ¢¿³+¶õª`¨¿¬qÜ_x0005_Z¡¿;ê¤Ë?Ò£\%ë"?Á@BxÕ§¿+=ç}³£?.LÎ:[_x001A_ª? (_x000B_ßïHº?_x0005_ûF_x0005_÷O¿_x0004_=1à?ªóßv_x001D_d¿¬Åì_x0014_e¿ç_x0007__x001A_q+¿_x0019_YI?_x0001_â³?C)m_x0017_ßzÀ?_x0002__x0005__x0007_sA÷9\¿ÆÆ_x000C_fd?_x0001_Ò¦ð_x0018_h°?¿&amp;X½?«_x0006_T&gt;;¡¯?ìík_x0006_ ã?âËT_x0004_ÜÑ¿àñ'_x0014_¶5½?êÜôPtÂ?ýÛáéÈ?l+4î_x0002__x001E_Â?]J/¿:L?SqùSU_x0014_©?ü_x000E_Ò=¿Ç[l`ÐÇ?ýO¶h_x000C_¤?_x001D_eW_x0003_q?í£n"_x0018_ý?Mô^;£²?á©Ù_x001A_ÉÅ?«È(Öø·?K·4§¿³ë®3/Ý{¿^
sS3y?N²|îR\®?xÙbKï¬?_x0010_ï+M_x0007_¿7Îrmý³?4P_x0013_ÜÈ±?¢n_x0011_ï_x001A_g|¿óÛÛeà?Ç¸ë_x0001__x0002_Æ¢Ã?&lt;Ó×!¦¡?æ|_x0004_fÆþs¿_x0017_)ÌÁì¿çákBÃµ?ù_x0018_ÎÑÆµ?_x0013_øÍÐý¤?_x001C_-;ÉEÁQ?F&lt;¸-`L¢¿ö 1ªn?¾`íá²t¤¿Â_x0006__x0014_Wf?Â__x0010_=Ö¹¥?&amp;î¹N&amp;?çê)h ½?.RÛ_x0014_?$_x0007_n¤w±?.ÒÙûj¿_x000E__x0018_]4Áµ?î]6Ä8kµ?0¦A.ël²?»£Q©t?i_x0003_ÎÜ5_x0017_®?°å²_x0013_Fh«?5í`öpI¡¿ÕeùÉK¿Í`q×Ý?ªm_x0016_Û&lt;A²?_x001E_SL¥°5£?ONn`ax?OÌg¹¿Èoâm3v§¿_x0002__x000C__x0005__x0016_S»¨T¿ûb«Ú?&gt;d¢°B_x0015_¿_x0006_E+_x000B_®]¤¿Nx"vÃi?út;Ù_x0005_b?_x001F_!+F_x000F_À?;~$X»º?ÌHA²_x0019_®~¿_x001F_aÞ_x0011_¹¼?_&gt;É÷Ò=£¿ø3sÚ°?Üâ2&lt;fª?À÷ìb­?!7_x001D_¡¿ýÈýý_x0002_r?¶ï_x0008_(¯#°?¸ÃN_x0014_ê·¯?R _x0007_ë_x0001_R?_x000B_r6©_x0018_8¨¿2Ô$T¢³?spû¦_x0001_ù¨¿;|(l¨¿_x0004_AßJR_x0016_t?&amp;þ·áì®·?é_x000F_¡$_x0017_Ê¤?ìwæ_x0017_ï8¨?*U ´êl¿\_x0003_ÏÊ0?`¼}_x0003_K¿gÔ[R?ì¿n_x0011__x0001__x0002_p«?dt×Û9r?!a("¿A?mûj½çQ¿1Wa_x001B_ª°?_x0008_q÷äQæ¿J.eã/¡¿ØXÈ*cõ®?{_x000B_ÔSÏ ¿+iÑ7lÈ¸?ÂXz_x0010_f¢?xv»ª_x0001_e¡?_x0010_êÞãÐ¼?{b¥?_x0019_u"sy¡¿¾E³Vµ?_x0015_C¬x¬?¥_x0002_Ã_x0002_&amp;z?µG}ÔY³?ÿÓ¯_x000B_aÇ ¿w_x000F__x001C_wuµ?©Ï#Ba9Á?÷_x000F_ÆæY0`?_x0008__x0010__x0007_Àc?uCèPë¤¿JwóS¦"Ã?äÅ_x0006_eÕ_x001A_»?ÿ.B_x001D_Õ¿æl¿=J§¿cL1_x0008_?-*Pp_x0018_0¸?Ä_x0005_ÈõP?_x0003__x0004_ÞË½_íS¿dD
£f±¸?æÈ¥ú±a¿_x0016_Ø _x0005_y&gt;¾?Ò#ÂQ#ñ`?Mq¨zGF©¿?ÑìàI?×T_x001F__x001C_¿9­à_x001D_eÉ?Ý²l~¿/?4É_x0013_+º?ò@
Ãç ¿Î´_x0014_jd¿Ao_x001A_Àòp?_x0011__x0002_Ï|/êP?(6õüEÑ¦¿_x000B__x0005_8æ¶^¿Gý"e?Õ_x0006_°k[h¿_x0001__x0007_uV`¾?ºûø´ÙÜÂ?6vþl½?_x0011_ë\ôð_x0001_§¿FÔ?r_x0018_æÃ?_x000E_&gt;_x0003_Ò&amp;[¿(´f»+ou?íX}?IQ¿n:O[ÊX°?hUA_x0013_,Ú»?÷_x001F_Ð2ÍÂ?â@GÔÀ?1Ìk_x0001__x0002_¡Þd?ºÖóÂLH¿â7H~Yì¨?_x0014_còþä½?ËO_x0015_E¿W¿@ÌSrQ|¿¨«%»®½?+ì7lm_x000E_ ¿=¯ñ&amp;Ç¿D;üâ]l¿ÎJOÉ©?Ñ_x0007_ý[_x0001_¢§?Ð´_x0005_qeí¿ B_x001B_v?J{ÂÕ¢¥¿mQ1¯?ÞIf_x0007_¤¿Lí;¬AV±?IÒ¢`x·?ïà¹U,_x0004_£¿0Ç¢×¿,ÄGÔ-?_x000C_ ïb¿Ä¿æ@ë°?WÃ©]Á?_x000F_ÒÚÖ/mÊ?¯¶¥°ÍU¦¿¢_x0011_ ÞÚ¤?_J.À9µ?ÉVGµ°£?ãlZcDª?×eçP_x0017_3¿_x0002__x0003_}Î`A&amp;¡?_x000E_çÍÁÂ@?.gt_x001E_._x0016_¼?_x0003_¦Î|ìO¥¿PÞÌRv±?Ùõ UÌ?XC,,¦Î¬?µÐr¨ ?`sê¡Ó¸?ø%³»L¥?_x0011_}DXÐ_x0005_?tD _x0008_gÕB?T_x0018_A¥¿niT±Uù¿¬·þ_x000C__x000C_¥¿Îi¤¸Í?Fo_x0011_3_x0017_Q¢?R÷í¦Ë?Fc_x001B_D·?\êëÎþÅ?D_x001D_V_x0013_Ï¥?4Y¥£n¿ï_x0014_D¥?!Ïí|_x0003_/¶?!ñ¢¡¢?p_x0010_Æ½)¢?Rbà&amp;&amp;Á?Rü_x0001_É$_x0008_¦?Â·¯÷?¿þg_x0005_sÖ?_x0004_J ë{»?¡BÇÕ_x0002__x0005_t_x001C_±?E;_x0003__x001B_¿c£înù?R_x0007_+¼_x000F_Á?zZR¯ÐÈu?VVÞô`?ü_x0017_~_x0014_4¡?Áá _x0005_sýÃ?_x0002_SpX·?8®kÝ_x0003_¹?7çÝc¿8øÓo_x0003_¦?í`. åõ¿-³Q$\_x0003_¡?Ðèè¡¿h)_x0004_Þ_x0005_¿"mòpþ¢?Cßà¥_x0004_?~Ü~t÷®¼?5Óô,­§¿£f_x001C_·N¸?ÿòÜYÛ¬?#¦Án_x0005_¿øú±·_x000C_I¿¼ÿ¬··?õRù# ß ¿o®ÎÓÒ?J2§0&amp;¼?s|åI_x0001_ù¿J_x0011_¡ä½?XNA¸_x0015_u£?¯_x0017__x000B_k?_x0001__x0002_5ÄuxL×¸?s²êD6_x0016_\?RÀÔ¥±%¿3ËFke{{?7óª¼­'|?Q_~þ?|yè!ÇüÉ?&amp;C!_Ó¿ý_x000C__x0018_t,s¿R_x000C__x0013__x0018_v»?bzÞñjÙ®?ïV|Ðd¿d|_x0008_æZV?´âº÷.¿,ì§_x0013_½¶?_x001E_ß â®?\ý¨¿_x001B_KG,®_x001E_¯?_x001B__x0018_K;Øº¡¿¦oÙà¿Ãá/_x001B_?x_x0001_g_x000E_æç¾?õãÌvÐµ?)Nò¹3u¿éojÑQµ?_=ÕÕÇ¡¿À_x001C_@&gt;óÞ¥?¢Éº-ãb¿Ñ_x001E__x0004_,¿yÓÕr_x0010_»?ô|$o0¬?_x000E_¿_x0001__x0002_ö¿Sl®jõ?UXÕù©?õÙ=?Öõ{?}_x0004__x000C_i~©¿Ñ¬iZ¡?ÏB^ÿåE¬?_x0018__x0005_[Ý ¦¿ÿü ù¿þQw Ë,?äb¯{ «?qéz«¬_x0011_§¿èXÑ?×²\Om?#MN_x001A_¤6¿^_x0002_q¬£?XKw\=Ì¢?þ®DÝÒ»?DÜ_x0011_¿_x001B_­¯?h°9__x000E_T¯?_x0003__x001E_;ô+¿²!±úw ¿B ëÃø?Ü}WÏ¸»?Zê-`Ò?^ºíKò]¿Ù·jnã?»_x000E_sÅR©µ?2ÅU_x001A_P¼? &amp;G¸_x000E_?__x0016_êd?Ä0æ_x000E_õ,{?_x0001__x0005_¼îñ£?Lÿ2&gt;§¾À?­ûê\±?_{´_x000B_Ë#°?P£XRHó?®Lu*4ä¤?¥Ú_x000C__x000B_"?A¿{$Á¦¨·´?¦¢/Æ'X¢¿¼²7_x0004_si?_x001F_ÊÛ»¨?_x0017_/;_x0018_u_x001A_¿¦¨UÈ5¶?»_x0015_çtµ»?_x0019_°Õ_x000C_û¡¿ÍAËý_x000E_Á?å_x0010_ìÞ4_x0011_´?ÑV&lt;í¹«?Ð_x0003_lÔð/¿_x0015_|ÚÝIB¿¼&lt;uý?³a:§ò_x001A_³?5SåtÆ¿°=l_x0007_Ò¸?ØyFy W¢¿H³?uÍ ¿þÉ_x0011_yÄ[?_x0002_]&lt;We«?Pu»å_x0007_Á¤¿?{ú_x0010_Ûk¿_x0004_ÿÝ_x0011_·?ÖpöT_x0003__x0005_.w?_x0002_H*_x0010_ª?Øùß@Mk¢¿Cþ_x0005_iìq£¿?"îÐ¡¿m²¦£vûO¿Ý_x0012_76¿å¥_x000F__x0006_ñ©¿7É%pOz©¿_x0008_O]ûç_x0001_¨¿®¨Ío¹¬?x_x0005_v-Ct?ÂñÃ_x000E_ o¿vá_x0017_Æ_x001E_øµ?t=ÁPÕ¿=øk:ÔÕ¿ÌÑmCYµ?_x0002_ÅfßÑÌ«?ÐÈW§_x001F_Æ¯?þlû_x001B__x0006_?_x000B_ã\oÒ/?Â_x000F_ãO ¶¦¿¬GQ¿}¹ç¡â_x001F_ ¿¸_x0004_ ¿s¥¿&lt;À®8¥¿_x001E_ñg_x0008_©?f« ÄÕ¿_x000F_wl_x0011_¨_x001F_¨?(Chiz¿4ñ²_x001C_,¤?44~Xó¬¡¿_x0004__x0005_xùc\S?*Òa¬
º¿_x0016_â_x0011_&amp;Pñ¡¿6cPc¿R%_x0001_D¶h?ék©¤æ¾²?s]òä_x000F_¯?e t_x0002_¿´?o_x0010_¹dù¿l°úÓ¿ï_x0018_ ¹ü[¢¿¨ààóJ?÷æôÆ1´?*w;S¸¶?I_²Öÿj¿C_x0019_çdT?B­¾*õU?ìI2_x0007_%£¿_x001C_u_x0016__x0003_Ì_x0003_¢¿¬=þ_x000C_Ü¿Õò3._x0018_(?+_x0012_ô·ÊÄ?Ía¨+_x0004_Ñ§¿Ó_x0011_.®,??ýID½¿þÈãT§_x0008_¶?.vváúÚ¹?¶#¯§ýÂ?{6_x001E_Þö¨?c[½ù¿I&gt;.LðØÀ?ö³ò,_x0003__x0005_Ö¦¢¿Q³¤MR0§?_x0013__x0004_ï2?Üþ_x000C_à_x0014_~ª?tý_x0017__x0013_Lw?._x001A_£«µÃ?ü¡_x001E_õç¤¿Vrd¦?¨Ùß¨¬Ï?31ì&gt;D?,_x0010_ñ_x001C_8¿ïvu_x0004_(¢¿q±(_x000E__x0003_z?%´7yU´?àµúH_x000E_©¿~#ÑÙ( |?¯¸Ê 2y¿'LÓ­_x0001_?£Û6_x0005_jîu??aJV0¿Ý4À³¨[§?ðhûÀN¼±?×ïw¨_x0004_Cº?_x0003_±,äH»¿? ªk¶qÈ?`*_x0002_]¤?
hïp`ª?'ÜN5_x001A__x000B_°?©T¾°ÖÇ?¸r&lt;¹j]y¿:#µF_x000E_¹¿R®à/p5¿_x0003__x0005_f_x001A_ðR_x0015_ã²?qÃQûõX ?Üro¬_x001D_½?v_x0017_7½ª ¿w _x0013_ÌÃ??ÀCãiÛ±?oÖê¨Ü§¿ðL·_x0013_Ö?§ÍÜY¸?uI}Â´?_x0001_aNE/¢³?]C_x001A_ý(u¿â9è_x001C_â¿î´ë
!ë ?o~8YÑu?_x001C__x0001_a3P¹?±sîº\?keéÚNJ?XOX}_x0014_©¿Ï.Wþ¿%ý_x0004__x0004_?´?ÓAY(_x0012_}?3ð6_x000B_±?ÝFíç_x0002_?_x0003_å¼°?_x0012_uBè¼?_x001C_¸ ¾_x0015_µ?ýDa_x001A_`ó¿Ò_x0016_÷pâÆ±?µóÝ_x0002_w·? Àøót?õw=_x0001__x0002_Ôr¿_x0013_R_x000B_P¯?ïÖÀÅ_x000E_¬?Áv_x0003__x0002_aÀ?ÚfìsÔÊ¡¿!=ÁÙÑ.±?=îýf&lt;_x0001_¿ÝF1ã6Ïµ?we_Ð¹DÇ?Ý_x001B_YùgVÀ?}O6ÝÞ¡?ÆÔw¢ã]¾?_x0011__x0003_q^îs¿Ì_x0001__x0011_»ë¤?ü]ãë_x0008_4?_x0011_×î¿_x0012_À?÷§ÎÇ_x001B_¤¨?Ã3þìà7±?XèÊÉ_x0018_°?u&gt;µ;YD¢¿à¬÷½ò¢?»·%»ýÆµ?Ý_x001B_:F%¿?XB_x0005_a2?¶C1ù_x001A__x0017_¿?Òý­=g&gt;¿l±ÐÝ¿H?Í¢oeym?Z_x001D_ËðP§p¿ä_x0019_Ëv_x0016_?³£ãþ_x0015_SÁ?ü_x000C_~×þ"£?_x0001__x0002_ÌÙléß{¿Õª*Ö28¶?i_x0012__x0010_flpÃ?#QÜØ_x0010_¥¿ûÜ'¶_x000C_d?_x0015_¼_x001E_Ìh®?vô¨_x001C_Ì²?´x_x001A_åXby¿_x001F__x0012_­h;J?Ü®6 òv¿\_x0017__x000C_?*Iã&lt;~?ü_x0016_ÆÞ¦¿CÃ=_x000F_ùì½?[M_x0007_pg¿?¨~k;&amp;È¿Æ¨Ägw?ñ_x0015_»^3Ý¥?ç3±_x000F_ü&lt;-¿_x0014_¡&amp;7±¯?_x001C_{_x001E_(_x001E_¢¿lQñ+¬?àR¾0m?®_x0010_Ð·?.vO3f¿²1;wèõ£¿_x0012_m_x000E__x0010_ó§?}18÷Dk®?_x000B_AÚ/P¿²×_x0016_¬?ùXÂÑ08§?Ló¦{_x0002__x0005_w4?ÓÍ_x0003_ôfÑ¼?L +I¾@´?ïx  U©?*]Ì#ª?WÎ#£?WM_x001A_Ú®?eôüå
M¥?i¥_x001E_~å§?â/îk-¿ )Ù_x001D_º½?²ç£I¥x¿Æã¶vB?¶?j_x0006_K¢¿-ûs×_x0015_²?èø_x0004_Ì§_x0019_?Ç_x0001_22S¿FÑ·Ð£¿ö¤CY{Å?R2¿ÙBdÌ?ÏÅ#Ñ;_x0018_?è_x0003_\m_x0014_Ý»?`¿Ì_¨¿Î$»#ÀZ¡?Ä/¢_x0006_à?_x001C__x0010__x000C_{F¿3£æ/`¿uÚx,:¦?_x0001_&gt;qÛ)Ê?À_x0017_;ÎÙ¼?ª3áÞX_x0014_¹?²nm £¿_x0001__x0005_Õ¯5î¢?m³^- _x0019_¦?gãy»©?ohÕKèì}¿ÓYMäÉR¶?&gt;Í_x0013_­?]êú
p¿U\m`á!±?XbÝs_x0005_¢¸?§8¸ à_x0011_?þ,Uä¿_x0004_ÚVG³u ¿Uy_x0013_@¼µ?,_x000E__x0015_·0Ê¿_x000F_NN¿¾"¬?ßígÑh¥¿ÝÕ×Ã¿z Vs&gt;²?É,0  º?DU9¦?_x0002_ïØsÈà¿ñSyöB½?Ëp"¼¡8N?@¥@º¿Æ_x000F__x0002_ñÓ¹?ðòß.Ä´Y¿_d0g!_x001F_º?_x0013_k÷ðß_x0003_¯??«©rd®j¿G#cG$Ry?d­6³;²?C_x0015_4Ø_x0001__x0002_Í¼¿_x000E_ÒxÊ­?=Ä&amp; ØÁ?aó·_x0010_³?
rEPRõ¢¿&gt;á'}×¢?_x001F_ I¨?xµN¯?õ6_x0019__x001F_j¿?²-ç*¢:¿U_x0007_÷ è4±?_x0019_µ£Â%ª?µÈ¥_x0003__x0012_©¿_x0011_ÎHµî+?/[©?QAS¢W!¿x:±G¿bL«y·¨¹??_x0003_§ÚÈÅ¦¿_x0006_- õf\g?9³«àÓ¿_x001F_"Y#Ç¿D÷s(Rá?t`H¶y¿§_x000C_àß ?öw!^_x001D_¾?_x0015__÷_x000E_M¶?¯ñäÐXZ¤?8È ßÇ_x0005_Ä?Ö_x0001_:_x0012_Êò£?ïbæúìã?ýIÀüÉ¡?_x0001__x0005_ì_x001C_ø9½?H7¦_x000F_Lïº?ÿ&amp;·_x0010_uË?PàÊk¤ ¿0«¾
y;¿_x0012__x001F_B÷²?s¡#x[P¦¿Æ÷»/ÛÈ?ú_x0008_B?]ßùZNÓ¿_x0003_ù_x000F_Â©¿.½LC2¸·?£x_x0007_«Ia¯?#@éã¿ÓnE¸¢¿_x0012_Íy
Mi¦?W¹SD*Â?7µI§\Á¿å_x0003_5(1G?_x0006__x0008__x0004_¿òL§?&lt;}_x0002_¶ÛGÅ?c_x0011_°[±?]¢_x001F_ß`_x000B_¿½Å_x001D_P¿_x0019_~¶_x0012_î?æo¯¨¢z¿8uo1_x0012_?*(o`ùØ¿_x0014_Lg ¹?_x0019_c4ð«?·ö_x001C__x001C_&lt;X¿¡r_x0003__x0005__x0014_h¿I×Æ0=0­?³FÕc´z?"_x0015_ÍÄ°b¡?Ñ_x001A_·Û/Ç?Á¨Ève¾?å°Ö_x001D__x001C_:¶?_ò)®Æ®?¨ÔéÞEe?«xM#&lt;Ó¿_x000B_°ÖrÂM?_x0002__x0011_Óûª?(_x0008_+_x000F_Á?J S¸_x000B_K?ß9ß¿^¹?5æ_x0010_]K½?!Ì[*+_x0001_?ìæÒ/?T_x0003_É¿±n}4t_x0015_?0JÇÁVþ¶?ï¦¹ÿ¿\Ïñy «£¿ÞÍ×v¯¡?_x0008_yba._x0007_¤?AÎx_x0004_}¨À?¯y&gt;ä·}¿À±©s­_x0003_¹?ÓL9ÎZ^¢?yZõ_x0007_¢_x0004_°?à_x0011_rTf²?-R_x0017_Ñø_x000F_±?_x0002__x0003_ú"å¹?X%WÞ¢Y¿n!è«¿,_x0017_ÛHÏ¨¿£bÝÑ2æ?_x0011_B¬Ïé?å_x0001__x001E_¹Ð}¿_x0002__x0019_%Ã_x001B_kV?X ÛYÓ¶?kÎÆeì¸?úôæY_x001F_¡?¢_x000B_ïì¼
¯?_x0002_]"$
_x0010_°?Æ_x0018_´z³@¿A_x001D_Kp
¿W_x001F_^m³?b_x0017_PW²,©¿9Þ§_x0018_¦q?[_x000B_ö/â×?õ¼­?_x0005_W_x0007_ð[Y¿0æÉ|n§©?ÞvF62?Íw¸]_x0002_5ª?w"g¦¿_x0013_ä!_x000C_ÕÅ«?å~ ?Ü±Y]|È»?¢Oëy©¿|_x000E_ª(ÿ§?Y(¢+³¿Ì=g_x0004__x0005__x0005_¾Â?*Ï¡Æº?,ë+_x001A_?2LQ_x0012__x0002_Ó¡¿_Ü_x0016_:3Ê?_x001C_¨ùÎÃ¢?&lt;Rk'y½³?è_x000E_"ö· ?å¤æÆb®?z_x0003_c¤{¿:s_x0018_o?"5?[Vo¹?×'-]ß?Ruà`¯?Õ&lt;îF#¿_x0015_Í°¢KÊ?_x000B_n_x0005_[±}? ¿\~k§?½ú#ÓfË[?ü~%_x0006_p?kàyW;7¿Â¦mï$À·?NB\º¿_x0008_Qv½l¼?b?\Lz©?Å_x0006_#²$¯?}[Tl
Q?Lþì³_x0015_ª¿Ö6âE?A^ÅÉè¿Õãò_x0010__x0001_?E&amp;^P&amp;_x001A_~¿_x0002__x0004_"LjC% ¿.½ØßÊx?»tÆõ'H®?.RN_x001A_#%V¿¤üO·É&amp;¿H_x0016_èÝÀ?%WÀîº?_x0003_ êË?¶3§¿éá_x0014_jº?0è_x001E_N_x0003_¶?»¨)wÁ?Öj-|»¾?^@ä(w¿·Þß6V§¿Ëà_x0006__x0010_W%¨?:\_x0002__x001B_Ö¯?_x000B_¬+_x001C_·°?ý×Q_x0013__x0017_)¿PAbíö³?_x001E_ßá»sÆ¿Ð¢9¼ÒÀ?¦Gº_x0011_Ï^?Ý´ï_x0005_Î¦¿HºnuO¿6MÇ!_x001B_§?3~¬9_x0018_ ¿òûñUû³?XoY_x0013_:$p?
­_x0001_Í_x0015_è¾?þaG,Õ·?µJÞ_x0001__x0002_¶d?ÿìbgaê@?2ÎiÓ;½?åKý8#(¿#æØ
³?Ñ|rÌò#¨¿¾/ÚºÓÖ¡¿,aëZ¤¤?#ò|C9?_x0017_ _x0006_øb¹i¿08_x001E_µ?c_x0011_ ^v?~røù*¤?- (e"½Á?ÓãÏñÈ½?ø;»ò^¿ûx¢XØ7¸?¤àUoÐ¾?ÑóJt_x0017_§?]&amp;¾0r_x0011_?úxèÕqã¥¿XÊ_x0018_-;¤?êRf}_x0001_Z?X_x0017_ñ&gt;p±?&amp;ÍßMv_x0003_±?FSS?°?_x0005_Ò¬Ø}+?©¹Óý8¿:¬_x0016_ô_x001B__x001B_ª?ç*_x0011_»}ü¿?]Xx¦ÿ´?¬Ö'!eÀ?_x0004_ XÀ]aÒ´¿ñÃQÜ  ¿_x0001__x0008_Õ-C#?ªp_x0007_oÚÿ¹?Áý_x001B_z÷?Å_x001F_©¬_x0003_}Ä?Q¦Ø(ò¥?_x0005_hâK_x0018_¥?që_x0008_^_x001B_
½?º»LåÖO«?P©LQ¿1ø´Q_x0004_°?3ê_x0019_AI´?_x0015_~o;Ð|¬?åL¦_x0012_¨·?&gt;Òw_x0006_g¾?{Ë´p_x0003_u¿ôÜË³ K¨¿_x001A_ÇG@¤Þµ?_x000F_!¸¢ÿ,?È_x0011_uî0{¿y¢L«_x0007_¼?Ì_x000E_85ï¿_x0004_xpô^³?Rn5Ðu¬?göC"Ø9*¿_x001B__x000F_¬­?3_x0002_'¼Ù|?ûQbD¦­?ÒñIÌs^§¿_x0001_Ý_x001B_Ho_x000F_I?´°0n_x000C__x000E_£P?­?³×nu±?nò3+²?wÚ_x001D__x0016__x0007_¿ìçÓÄ6¸?$AËwYý¢?wëÿjÅ ?_x0017_Ô_x0008_m_x0013_V¿hX_x001C__x000B_CÀ?üõQ´_Ë»?_x0006_å7®K¡?&gt;y1Ô£Z£¿htD­ç_x001F_¥¿_x0013_Á·_x001C_¸¿?ôÂv_x001F_¨ ¿æÎ¡Óæ·-?_x001F_]_x0002_­?_x0001_f ;©¿ ®d_x001A_s&lt;¿õ\_x0006_kù¶?ì[Z=f?_x001B_d¸¥_x0003_¿_x0010__x000F_ÄÔ¹?0Áa_x000B__x0001_î`¿Y_x0005_fb±?X¯_x000C__x001C_~Ã?Yôùõ
~Ä?å91E_x0004_(g¿üîtfËÃ?_x001D__x0010__x0001_ù?pÚ¯Y?aºO$?_x0004__x0005_×þ_x001A_´?WyBîHK»?Þû^!_x0019_!¿p_x0013_DD¼´£?NÜ©ß¯_x0002__x0015_¿x_x0007_«$©R?æ®
C7p?eÝF'Æ?_x0010_!á½ú?xb+Z§?"_x0014_Ð6Í?|½j_x0007_S_x000E_µ?cuq_x001B_Ï±£¿åÞê§*_x001B_i¿0_x001F_{X?öª_x000E_c?H¿?&amp;}_x0010_ë³K¿_x0004__x0001__x0008_*ò¿?X|ÉKxÄ? HÐ¿&lt; ?î¼!j_x0003_C¿|kôzjÎ?`Î´]µ?rÂtøË ?ü£_x0006_Ñ?pÆ8R¬¿&amp;.}?ßb8£¿_x0015_Ø_x001C_a§¤¿{¤(I:K/¿O?û_x0012_fÆ¡?ÉrÍ0_x0002__x0005_ ¿_x000C_ç_x000B__x0005_É³?ST_x0012_½?I·wfÊ¡¿ 6_x0011_F_x0001_Q ¿_x0016_ËaA_x000E_Êa¿FÁ·Î%_x001C_?bß~_x0004_BB¨?ït_x0016_2L&lt;­?;Ä_x000B_(¥¿³J@_x0018_&lt;C¿"Z_x001F_^nÉ¢¿×B"_x0016_}¿_x0005_wÖý_x001D_áº?hx_x0018_&gt;W·?âhYæN»f¿Ö_x0005_;_x0001_¼?YvmhîÚ ¿eÈ =Ã¿~õ_x0001_´Ù?Ûá?å_x0005_/?[Î0_x000B_¿1Ú_x0007_Ø_x0003_¦?¢_x0016_÷_x001C_ÿ¸?c¤ÉIÍº?f=Õ¼¯?'Uåì¿,Í|°w¡/?/`
#Ü_x001C_?!_x0010_^Æ)¼?_x0005_q;±w¿?HcÑ#,Tu¿_x0002__x0003_¬¯H).8½?_x000F_v±£?H_x0010_sØ¿å(_x0004_Aæ´?¬º&lt;#Þ ?~Ô@µÙP²?è_x0003_Éî_x001F_£?$_¹_x001B_³¿¡òê8@?¥_x0016_¬Ü?ê½·´m7¿?_x001D_Ý0BÉ¢«?_x0005_µ»æëM°?'ë_x0016_}=`¨?¬R_x001F_)ß_x0019_Á?ÒEËæ_x001A_³?¦ècv=à ?Ó2_x001B_4÷ñ¿s`7_x000E_OÕ?O_x0001_*ÒY´?(_x0016__x000E_ýÉ¹?2'WÍKL¢?·oÇh|I°?×_x000F_¢2Iû?£^_x001C_9÷À?Ëº_x0006_óolp?ãÄ_x001A_Ûôï¿¶Yò_x0003_7¿&amp;¥ª£Ï°°?$ü»¿±¸n2?_ñóÌ_x0004__x0006_E«?o_x0001_çÒ¿¨¿_x0013_?J G²?_x0008_¨âRøÆ²?*®_x0005_¢a¿_x0017_½(£z&gt;?_x0005_Ôäc_x001E_:¥?P¹¿òL¿PØ÷_x0019_¿b_x0002_/íuµ?_x001B_OÝ1³¤¿_x0002_ðÿDÑÃ?[+Üix¾?t÷ä;_x0005_¿Ú*mê_x000F_T¡¿C©¾ÒÁ_x0005_¡? @m_x001F_ÖG¡¿!ÎêÄ¥¿_x0004_Aüæ¹z¿Bøýqê¶?Rn~JÑl?=\ÇÍâ?7ç5Æ$µ?ðÛD'"_x0004_¿ÉªpTµ£³?lKRÌ_x0003_?¨¼_x0001_º/?öÞÊÁuÉ¸?»_x000F_?õ_x001D_3º?ìòjPö¡?« ü¿[_x000C_½?6û¤_x0005_E¤?_x0002__x0003_èG_x0014_Y¿_x0003_K´_x0019_µ¿_x0017_IFg_x0006_)¿!hw_x001E__x0002_îµ?ëeVSiH¿ì ë_x0008_D¹?_x0006_aõs,?ë_x001C_ÇÐvk?P vX_x0011_fÁ?Ñí`_x000B_{ê¾?¹Ô¯^è?¸ßÙØà¾¬?{Ú0|ñ½?0Êî_x001A__x0006_¿7»g-ë¿t¿®¤_x0003__x0012_µ?`À(lì¹?GT?§{Ô¬?Re9
_x0010_©?Co_x000E_²?ûë1`Ê¬?1_x001F_Õ£W4À??äjO³ ³?s_x0003__x000B_á·¹ª?ÌZÃT»?|lçõ_x000B_?¶U_x0002__x0003_
¿P'QÍ«¯y?_x0001_?öù£s¢¿ßáì_x0010_{¿Ôæ_x0012_Òà¿u0_x0019__x0003__x0004_ç_x0001_q?}M_x0017_ö¬s¥¿_x000E_8_x0003_6~6Ã?Ê­è3B©¿_x000E_¯_x0006_7È¿oÝÿªlÔ¥?ê_x000F_Y_x0001_¬ü?Ýs|,9¨¿ò¿#_x000E_½?sÄVêDË?vØæÒ: ¿äl6ØO¡¿5v&amp;Íú_x0005_¿¢Dz/&amp; ¿É_x0018_N_x001C_?/¿_x0010_ñ±?ãôÛ¹±¥¿_x001C_¨Uãhz¿N_x001E_¯%?WÈ"Î½?«:G_x0004_«y¿_x001F_Bdæ÷¿¥ÁÙ4u?×_x000C_ûLÙò?@9Ï_x000C_ÌÃ?¯ø~òñ_x0005_¿_x001E_WI+ÿjq?À_x0011_dÑÎÙ¯?Nè!_x0010_õ&lt;¿q£TrÍ¿k÷_x0007_é_x0002_K¤?OÇÅÐms§¿_x0002__x0004_ùUâ¿_x0007_¥s^ò¿öáÒç/¿_x0017_wÖ¿QN»?í
û_x0010_ãM£¿Ý_x0014_ÔÀôêQ¿8_x001B_sÜ[ ?Ýª_x001F_]£Î·?_x0008_»¤»¥~¶?«À¢zè³´?¤Ä±&gt;_x0015_y?¸2q$é'?Ø=KH×ë»? CQßÃ¨¿iË)ÆéZ¤¿×úÜ17ªº?øÄcn9R¿å²×ZõæÁ?®Z =|*°?&gt;{y@¿_x0019_q_x0015_¿¹ÜH®r¿¸ñ§æÌ}¿,¢Ry7L´?3£º³_x0003_â¶?¾TË_x001E_©s¢?M_x0001__x000C_»s$¬?l+w¶õÄ?_x0005_²âM_x0007_H¾?^Ê¼2ëî¶?xå©7aQz?t}_x0002__x0003_Ñ¢?×ÇÝ¨Ó²?¸¯÷çÁÐ¿'«iBÑ£§?c_x0015_¬_x0001_É¯?BÛæÏÅ?Ë_x0002_þg#r?.þL.ÌQ?H¦%Ô#_x0010_¤?Ñ5eÓ&amp;_x001D_©¿_m_x001E_p¸?nn°×ÑR¨?Åå&lt;7Ép?_x001B_B_x000C__x000C_+×?å7yi¿-eNLún¢¿Áùûxq1©?ù_x0007_ÁÌð¿"µÎÃé_x0006_¿/_¢_iÀ?|5ãFó¢¿Ã|_x0002_²±¾?gyhöCå¿§eÐ¬by©?½ìêö_x0016_¤¿rþO ë³?_x0018_õæÄ_x0007_Æ?_x000F__x0016_¸È(¬¿X[Í·Jì°?{ÓZç|Á?ÐéYì{à°? Ü_x001F_Ãrä¿_x0001__x0002_@=vu\Í{¿i&lt;f±g¿iÊMí_x001C_¼?1 "û[¿­äþwH¨´?ÜQç·?_x0005_ãt¿{N&amp;qK§?ÔHNøÄåV?Q'/¶î1}¿Uê±d¿ÿâ_x0002_§ñr¬?='Í_x0001__x0011_Õ¿yÀ÷æ¨¿hGÓÕñC?]ìÜ§4L¢¿îC_x0012_Ìï¥?ÓS_x0010_/Ö+´?´A¿_x001E_¤°?W__x001D_´N#®?H_x0010_òq ¢¿UÍ_x0001_§Xû£¿_x0005_ xH_x001A_¼§?Êi­ñi°°?`=hS³?&amp;Ü½QÊ_£¿ÃS¦s¡_x000B_¶?Ü¥slªË?Bpmô_x0002_Æ?Æ=é_x000B_ýª?/"_x0003_]2»?IÚk_x0004__x0005_ÒF©¿d4Âp2¿ûµì]_x001C_³?L½_x0016_¦£?Ùwâp_x0004__¿XÐ+u&gt;£¿-{Â¤ªIµ?þ¿nï~¿'D³º_x0008__x000C_?uïQ®Ã_x001B_·?É_x0002_u8Sß¿_x001F_`Aª¶G¿Æh:áº?_x0019_¯d°?sÚ{â2Ê¿¹Ô RÙ¿_x0014_çùèÀ¿±_x001F_c_x0013_S_x0001_º?Ã¥B(ùôÁ?÷d¬_x0011_Þ_x0010_¿R¶I¯×_x001D_p?»&lt;UÊ§©?_x0019_-ôçõ4º?÷óH¢?Ævå_x0013_.u?_x0019_"³Ý-?^5«t5KÂ?_x0015__òÊíC£¿Ýlß!±?%¸_x0003_¿7­ðù?¡¿o__x0001_¼?_x0002__x0003__x0010__x0008_Û3_x0007_½?BÂÆ-ÿ%Ç?t·á_x0002__x001F__x0011_}?÷_x000F_±¸o¿©&gt;7dJ}?'ñÐ_x001E_Í.³?2úG×i?±-¢à¸?j/_x000F_Ë_x0003_Æ³?_x0018_î_x001B_°ð]¿k,_x0017_oÄ?_x001E_jüJÐ¢?6ùÑ/ÁÁ?Lçï&lt;_x000B_½°?ÖQ&amp;_x0015_¿_x001B_$Âlei¿7@ÿãµ_x0001_?·ãùõv°¿ºl'L±z¿_x0016_j_x001D_&gt;ý_x0004_¿JÿÃËÃ?&gt;^¯
Ú¾?» 1Bá?_Ê'|P_x0019_¤¿_x0006_ø®ÕÚ ³?Ð´å8 Ès?JÞE'JPµ?iÍ¹0ÆC¿7!X~ìÏ?¿2g_x0014_Ï£¹?ù4Ù¹1°?_Ë±!_x0001__x0005_JÃ?0ÌM_x001A_â ¿+_x0006_b#¨¿²_x001E_Lb_Å?D¨kZôz¿¯¤ô²Ð?AÅ=Ï4§?®_x0013_{âZÉ¿_x0004_ü¼_x0008__x0002_ ?fF,æ²¹?;_x0003__x0014_u8?¥ª«-.¤?Öäß]ç?_x001B_u'ðY¤?_x0007__x0007_á¯w#´?_x001E_¾¤&amp;_x0001_¶?øBðÊ_x0011_¶?ú_x001E_=¸Á[¨¿´Ï_x0004_ÐÁ&amp;À?jÐ_x0017_!A²?æ°¼w_x0018_¥?§kàóÞº?_x0004_¬% ¤¿_x000F__x0018__x001C_9G¿Òp@*°?_x001D_\k´Y_x0019_°?aµ-G_x000F_q¡¿Þ_x0001_÷)õ¤?å5§äP½? UÿØ9Ñ¿_x0001_HhF®aC?_x000B_uv_x0012_£Æ?_x0003__x0005_S^õv
¾?ó_x001F__x0012_þ?F_x0002__x0015_$f@¿I2Ã«Ì¿_x0002_õiÙQ_x0019_ª?$26©õ¯©?1_x0001_Þ­_x000F_¨¿_x0018_ë©HÃq¯?/áÄÌ´?B0§¨µ? _x0018_[ê¾¿@
[_x001D_×¿Ì_x000E_Z@MÊ¤¿È'ßü;³?êu_x0002_sí&gt;r2Ò©Í¤¿Þ¬z];?PÆ£NV¿~ûþ?ñ;_x0016_Â_x000F_a¡¿9_x0003__x001F_]¨,­?ZuO¥_x0010_?cîÃ¦[Á?kwoÓL©£¿Ï$2×Ñã?L¦Ì÷°?,ÅÅL½?è-·ª)¿_x001D_Ù*`í_x0004_¤?*R¡½Ü£¿Q³;NÒ ¿¢)ù~_x0002__x0003__x0001_¿?÷íf=}²?ø@^¾t¥?TÕ±Æú©?_bh)_x0004_²¡?Ù×EE?_x001E_©aÁa?.s§³â&amp;¨?]_x0008_§9©?NÝ°óã¿l¦ºD%a¡?_x0014_Þ&gt;r»v?ßÂx+¡_x0006_Å?}gÔùÍÎ?høk¦BÞ¿¯3ÆY¦?6×À?±»!ØùD­?f_x0008_+JµÕ½?Zi _x0001__x0014_¨?ÃN
¾hZ?¬øÉÛ_x001A_·?'L._x0011_r¤¿»+FW/_x001B_»?,5&gt;; ²§?_x0016_:X©?ýP Ï¿_x000C_u]÷5(Z¿~_x0008_²ÜÇÎ¥?*l#A¼½?0ÝÚÚ/Á?.$o8}?_x0001__x0002_ y_x0001_÷¿_x0017_ÓêXÞ¾?4í&gt;ì¿\y9[«u?VÊHÌx ¿qVU¢¿ëI_x000B_5w¿ÿÎ&amp;N2Z¥?g_x0016__x0018_5E%½?_x0018_,â_x0002__x0008_®?_x0007_«¯AV]¤?Sl_x0008_ýçÁ?
ÐÊ7¡t©¿"_x0016_³Õs/¿_x001E_/{ò_x0014_B?IZC_x001E_]?^&gt;^W5¿ewrB_x0016_ ¿«/c/ b?uN_x000F_Ä¾¿?&amp;_x0002_-â?_x0015_4#Ò§?×øúªw?mv_x001A_Ûe¿Â?¬)çC·°?g +bN4¿Þ9©T`Ìr¿ÌGfRi_x000C_q?Ñ°XX_x0019_r?P@K_x001F_Ò8¿­ÆÞÝ¡?é$_x001C__x0002__x0004_q\g¿_x0003_Ý¨íâÓ±?ÿX_x0017_ºå?_x001E_ÇL[Ä@±?õZE_x0001_ò¿µ0`ÔéÓÁ?´s_x001C_'\§r?q¯´F&amp;_x000F_?Ë¹_x0007_M¨¿ F¿º»_x0014_n?"Þ_x0015_k?M7×O,©?-TF?x_x0010_¿Â#9J*?» zÅgI?_x0005_9'öÙÀ?Ý¶Áùà$®?_x001D_ú_x0001_ý·2±?û_x001A_Íµ¿_x000F_ÐúÂðZq¿)µÐ9æ½³?êYz¡?»gb_x000B_Ê¿Ïçn 7²¼?GN+¥óûv?J°ÏÐ·¸?qÈ_x0002_b²?Ò-O_x0015_âq¿_x0012_m&amp;_³Z¦¿~ _x0011_zh¿?/ÖLâ_x0019_F¿JªR!NU ?_x0008_ úEä_x0011_l¿ð6_x0001_·?_x0005_ióJ?ëµ?é_x0015_P&amp;ý_x0004_¿
¶ÿùî_x0005_µ?í¦Êh(À?ðgu_x0018_Ý¿üâÞ·¡¾¤?5cr5Èp¢¿þ_x0006_ê_x0006_±|¿ù_x0002_+¹oÀ?Ã0_x0003_t¡¦¿_x0001_'Vvìó©?`óÈCd:°?NÑz¾¬õ?(oN_x0002_¶?Ê_x0007_¦þ¿.)¯_x001C_ûñ°?÷S¸;V½?_x001A_ë ¥?ÒUd_x0007_£Ø?¢º8¤¾o?¦\þ½_x0011_¤¿hÙ_@Ð4?!óÐ)¿h¢ÿG?3Ï¿î_x000E_¿ÚHU;cä?_x001B__x0018_7 Ü¿Õìj+ã®w¿¸Ð=£è_x001D_³?0&gt;o_x0001__x0002_%_x0006_ ?SU_x0012__x0001_+æ?ö_x000E_°Ýj·?÷tÆoQ_x0007_?û-ÞûÅ?Ãe¶K_x000E_i¿_x001A_G"ò]¶?Ø_x0005__x001C_ë¡Ý²?ÊÈ£0f¥²?(_x0008__x0002_ì@Á?_x001A_]zp_x0004_A?Bð×{°?_x0015__ók¼o£¿ûÎç._x0015_Ê?t_x0008_Üox]¿à¯å&amp;¢ ¿òûÁz¥§¿_x0012_99_x0003__x001D_Ç?_x000F_u%¯ý6¯?u¾¨I¡¤¿ ú®û¨¿_x0002_Ì«)í?û½ _x0002_¿DË_x0019__x000B_Põ¤¿_x000C_ñy?ä'_x000B_Iä¿sÐw_x000E_#¿_x0010_¸È3»?È_x0008_Z_x0013_mã?Âøý`A¦¸?Nü_x0002_N-Á?{-_x001B_û_x001D_?_x0003__x0004_;ë¡_x0003_?_x000C_¸p6ÍÇ?Ë}Y¨Ê&amp;´?îá_x001D_q_x0013_!?ÇH'Õ(¿?g$u¦r¤?sÀ&gt;4«?VÕÂ[ø?Ï¬B _x001F_¤?X©8âLY?_x0008_tÁxÉ¡¥¿:×o·¿ðç_x0002_´y?ËÅ÷ö?k]ô¬Û§¿T c]?À0®_x0018_Ì_x0010_?oÎ Kiª?kú:ÿ&lt;f¢¿â~ôCw£¿×1®½Ü«?Û!i#_x0004_?×[D¢¿_x000E__x001F_Æ_x000E_Â?M¬ùÏ?&amp;´_x0014_Út¿_x0012_K´ÿOÂ?ÂW~Jr°?µAE_x001D_}]|¿9Èðç_x0001_v¿UBvvÀ©?Ë°_x001A_ì_x0001__x0002_¡^?ÔuDé9¿_x0016_ò]Fø¤?jk\M3Ñµ?ÒJª3¡ú§?_x001A_(¼øB?$1²_x0008_Iº?_x001A_Cp,½_x0006_¶?8}¶æj5¿ªV¡%­²?Ú1peÚÛ¨?cUç{¾&amp;Â?åSH"ñ(?ñÃ8 Ë­?_x0001_°ÿ_x0001_¸?þJg9_¹?Acn_x001B_s?mâë4&lt;!°?F0%dÒ:?ÿ^_x0016__x0008_v±?±ÿÆÁ?«sþ·¢C¿ÎÚqrº?nDðÊ/Z?Õï_x0004_öDy?¢¨_x0001_]d?éÈ _x000B_ÿz¶?OXÉh?CÝ)Hþº?]`VIÐ¿}kg1´?¤âi¢¹³?_x0003__x0007_5)9æGt¿-V_x000C_ºÏç3?Ê2¨ÂYCÃ?_x0004__x0001_ß¯è§°?+ì-_x0005_n¿I©û~§?N{³Uù²?¦^_x0015_ º?"¯_x0014__x0017_¢?Ñîïýþ»?óã_x0012_û`bº?-_x001A__x001F_ÅÞ~¿._x0011_íé¶³s?ð_x0006_¶_x000B_¹¥¿jÂVuì¥?_x0002__x0014_S®
¿úþfm ¿ñÈ\àð¿~òéè®?'8åÚ[¿Öª9«y¾?S§ê0É" ?¬B×s?EÝ_x001D_®?GûÑ_x0005_Ç=¿ª»ú8ÿ/°?¡é}_x001F_¿_x0003_6_x0019_OøÌ¢?½TÂ_x0006__x0011_A?°ùÙ8A¿{_x0015_½Ë~o¡¿Ý zý_x0001__x0003_ÄÐ¿VÂ_x001E_[~óµ?£@w¤*õ?/_x0008_®Å=²?ÂÒ_x0017_Ø_x0012_¤¿l`4Q_x0001_n­?RêÝÈ_x0017_ø{¿Úñ\}_x001E_¨r¿»ëÎñoÉ?èî
ûÇY¿_x0006_¶6õÀB?RÛHÛè_x0006_x?ô9á_x001F_·Ô¨¿$Í©erÁ?Q&lt;F^0E?êèõA?á íòY¯?_x0001_Óÿ_x0016_¥¿£¿5IV ¿¬7£jmz²?&amp;¡øWÌQz?ç @/_x0008_ãÀ?_x0005_õ²M_x000E_X±?Ær=¯Ðq¿(Þ_x0002_ôõ©?Y_x001B_{l_x0014_¾­?#Hø_x001E__x0018_½?fû%ÝÅ¬? ½_x0011_f1B£¿J`Ð´¿¶_x0004_+[¸Òb¿ÿp&amp;Å?_x0002__x0006_08|Óæ @¿¾ìÞ×u?!£É;U­?_x001C__x000B_%hv}¿_x0010_±nÀ(o£?øCeO°?*_x0003_øÙ ¡°?öÊSS´/º?nÑÐ[WQ¶?°&lt;ÝÄF¿_x000B_ñÀö¯?®_x000C_lµU*Â?_x0006_Îv_x0008_©?¾ó_x001B_^{=?V}_x0004_Ú¿G~?rÈ}f[mÀ?§ÓÀAå,?v#(?Z_x0014_û·q¿øV_x0018_Ø_x001E_·¡¿`¢_x0012_§Ì²?vÀÑyÊ¿»?ç.J_x000E_Ðú?_x000C_«³»M­?)Kðàl?t Dsp®|?_x0005_ÆªÕbÉÂ?æÞÆ+¿_x0001_¢óGl
?Â_x0001_])]Ü²?_x0017_@_x001C_ëB2µ?Üû_x0017_ò_x0006__x0007__x001C_Ê¨?®_x0017_J¿_x0002_´}ßÁ¿ßúªA_x0016_¿_x0016__x001E__x0005_:Nô²?¯}ÿL«r¿ºüTHïÁ?..öeÏ¤?[¤"½]+¢¿Áp_x0004_Yù´?c_x0003_®?~+¦?_x001C_vöQsA?On_x001C__x0005_Ê¯?/_x0017_X_x0013_Î£¿·&gt;É¾§¿_¦ø¯¶?_x0011_VÙ_x0001_:Ê?H¯_x000E_ó_x0015_¦? +ÌöJ¡?(_x0001_ó§Áº?ò¨ X?M5y¿¿©|Êü?4ò_x0018_JÒ¿]T¦ð6?È©_x0011_î¦?,m¢E¢D¶?x8/éùº¯?5¤_x001E__x001A_¼?Øú5×s¥¿_x0016__x001F_*r¿b±éÎ«¢¿_x0005__x0006_ìâÈ6Þ²?%ä÷_x0003_½Ç?O
Rt¥?¬¹WÀ`¶?ª"tÑ¡p¿xjòÒ?«?_x0014_ß_x0017_ª&amp;ÿ¿`x¤-Ä¿6IL^¬±?v8¿£*¿_x000B_Ëü_x0004_l¿¦0ð_x001F_ö_x0015_?ìä@_x0013_Æ³?Ëw¼&lt;Ç¿_x000B_$w;:Ô£?VPÜÇ«?Ö¬»ª©?_x0001__x000E_Ïú_x0007_/ª?Á"¹;_x0016_¿ôÕÏ1¶?HÔÚ3á_x0002_?ÔiykV¨? #µ_x001C_"Ê·?__x001A_F±8~£¿û_x001A_4ê_x0013_, ¿L·ljÀÂ¡?zHÁ³?ëô_x0007_÷µë¤?_x001A__ÝÞoJ­?Z _x0014__x0014_4½£?Sè¨§zM«?¢¥hË_x0003__x0005_BÓ?1ì3¶_x001B_±?Ól&gt;ø_x000F_®?RÃ;¸Ø¿_x0014_Ö[ÛF ?rÞEúqº?_x001E__x0005_fDg©¿æ_x0016_8_x0004_Is¿Mný°P©¿£¥ÓÎl¦?¨^_x001F_àÁý ¿/á­ãµ­»?¼VðD_x0010_¿õ&gt;¨j¥¿_x0013_?_x000C_b_x001C_,v?`K_x001A_¦_x000E_.´?ä_x0001__x001B_ïaÒª?Ý½N2_x0012_&amp;·?%öY_x0014_¯?ÚÃµÙ§¦?/¼º_x000F_|u¨?¦=µT¶?ó\§k_x0012_¿_x001F_È½_x0003_±¢¿_x0010_f_x0002_ÌV´?¸S:&gt;å_x0003_p?_x0013__x0018__x000B_¿ÐKxâü?û±_x000F_'Ä&lt;ª?_x0012_D8K_x001E__x001A_¿NõsÛu¿tµúpMÿ?_x0001__x0003__x000C_4%âä?ðöÿWµ?_x0015_JÐ4òÂ? i·Ì¢¾?+&gt;;ñ¿ä
Q_x0013__x0019_,¢?§ò$33_x0002_w?ÿ&lt;Y&amp;Z_x0011_¦¿F¡?²Aç²?îþ7 }qy¿_ÌbªEY²?_x0014_A´_x0005_¹?ÏLÝù¦?ýµ·ãÎ¿ê_x0015_¶(QÔ²?@_x0002_ÈõR­¸?ÆjáÀB`À?Û¹¹Lz·¤¿(®!X_x0007_=c?¸6_x0013_P¥¿6_x0018__x0017_år¾?÷KÀR¸¨?É0iR¶¿`ûAii?©¿ýo|æ½ ¿ÝðV±ç ¡¿MäSÈ\r?à_x0004__x0011_Ü!è¡¿_x0010_ÜÀPÑ?è]`0x£¿_x0011__x0011_2çòQº?_x0008_µM_x0002__x0004_lR ?LÀ_x0008__x001D_~"®?$_x000F_3®q¢¤¿Ñ^é_x0001__x000E_z?Æ_x0014_(mò5¢¿%Y9ýV,¤¿k_x001D_I_x0003_w_x000C_°?fæh8» ? jíö(¾?_x0006_ÒmÄµk¿_x0015_`°Ñ¬jq?è*_x0001__x0006_µ«?Fê¤f¤Ñ?Í¼q2P£?%²#5_x0019_¡?[¶Þ_x0004_i?
X´k´?hUqê¢?¯Dká°?ýÀ¦Y§?çÕ»¦EÏ?_x0019_x}Îë½?_x0004_Ì4C' ¿_x0010_/qÍmÀ?Ú¸ç×r¡¿ê_x0014_(*Ú5°?ÕE¯ bA?nÒMÌp_x0007_¾?*]6û?QW°_x0001_#_x0007_¡?$×_x001A_h_x0015_&amp;À?SèýçøfÀ?_x0001__x0003_oo®_x000C_§?F4_x000F_ÖÅÖ ¿ºU-`J¿uDýïM²?«H,Åµÿ?¾û
Hâ ?åFæ£fT¿ÉÆÔ¯G½?íô#ÑG_µ?ä_x0014_Ír»?·üòÓá9?®ýèMÿµ?8`ò9»eq?ãé|¤Â¿¬È_x0002__x000F_L?ÝR_x0017_ z³?¸2©|Y³?ÙLØþJï¼?Ì_x001E_MkA)³?6wÛgR?@Ô_x0003_Ô¹?ìGÚÕÁmª?_x0004__x000E_z¤¿[×O©W°?ÉÂf"·?_x0004_P%`k£¡?6J'_x0005_Íº?3×ZË£?¬iA­ø{?H(ÊN?t¢ö_Æ«? &gt;}_x0001__x0002_Ü?Ê_x001F_£DeÁ?­ÀL9Ì¢¿9 _x001E_·2&lt;¶?ý´QTö£¿­3´è¿_x0005__x0008_çÍtõÊ?Ö_x0018_¤0ì­?ûÎ_x0018_;tµ?Íy·I_x0014_£¿®¨_x0011_S§°?³._x0010__x0017_&lt;®?á`I{_x001B_ù¾LäõQÖàT¿Rô!:§?_x0005_ø(ýt¿5ìUÊÒ¿e·ÀØ1·?)ÑÆc¨?U`îýæ|¦?o"MÙ6??×ÖIãV?â ÔQtÃ{?§Ê%ÂÍ¤·?ß_x0004_Ç_x001B_P¸?By\g.¿Æ+_ÄEp­?Äê¾Ìý¤?i(ïmk?"b þ( ?ÐQ³HÀ¢¿ 3_x0016_ÐJ?_x0001__x0002_'#ñ5_x0012_]i¿Õ:]_x0016_÷L´?O_x0007_ ^©¿G¯ê2&gt;µ¤¿e_x0005_ý·üÌ¡¿­e«]: ¿¬Ò&gt;¡íw½?s2»Ú¿ºÊP_x000B_ä_x0015_¡¿@ zB«?¼÷ÑÈöE_x0018_¿H;PÄ£¬?_x0011_-W ©?Âª±þyà³?úÞ_x0002_@_x001C_î?ö%M_x0010_Oçk?¡ßs_x0019_?Õ fÙdÉ·?ô_x0002_`=ú;µ?åd[_x001B_´?zÔ¯Z_x001E_Â?õ¹gªë¶?mOss4\?_x000E_iÎÍ?cj 4_x0008_õ?ÈkålÇo¡¿ñkª¼È_x001F_³?Ñ×Ã¼_x0002_È¿_x0018_§_x001D_Ú¤?_x000C_ÜU¼_x0018_¥¿_x0008_úÇ_x000E__x0015_C¿_x0001_ò6ä_x0004__x0005_{o¿Ûøb_x000C_]_x001B_Ã?FR}Ö¿¸?£b4_x0002__x001B_Y¿C6×i«?O­Ê_x0004_?$øÎ@LÑ¥¿2Üww_x0015_c¢¿_x0006_z¡÷ú!?-Gò_x0005_ö/¦?S÷k&amp;?V_x0003_m×Ö¿ã«Ð_x0006_ý£¿ÿÛ²Ú_x0018_ª?­?_x0001_ì%¨?&lt;NYÍÔB_x001E_¿òHíâ©¿=pûp_x0013_V ¿¼+NWû ?Öú@®¿&gt;\z¥q³?§KYú¦·?óÖâ_x0005_e«§?D6ù±­·Á?ÔYlÛ?ÍYø¡·?_x0004_è\³=Gº?_x0016_ L&amp;Yh¿_x000B_w_ò6¿{HÕ0ºC?½Vdw( ¿Ø_x001D__U:?_x0001__x0004_Í.ÉÍÿ1Æ?­ ê|Ñt¿Ý©?¯å´?_x0003_#_x000E_Éc±£?óæX_x0011_C¨¿_x0002_á_x0004_!_x0018_e±?_x0019_s1ò¥¿_x0005__x0004_R_x0005_pQ½?7_x0019_Ûk_x0013_°?PmÊ_x0010_wÚ?ÊW/7°-¨¿4Ö~_?)ßËH4&amp;Ä?TPR^3i?£&lt;h_x0015_¡?ÞËk;£?%E_x001F_¬_x000B_ò²?û?¾Ó®?_x001D_°æqv¾¥¿wÇ±7¨d¡¿îÆ_x0001_^'¿òý=ø=?_x0005__x0019__x001B_ûy?Û«_x000F_¹?²h0
v\?iRø'6~Á?te¸ÿx?qÀçu©±¸?`_x0014_ÝÀÑj¸?ý_}n&lt;?_x001C_ÁÀö¿±²?ÅKÇ·_x0001__x0004_$N~?:¥Äú}¤?1#)Ò²Î¿Å_x000B_¿u¢v¿±×gÇ3å¸?i,_x0018_Ú_x0008_5?èoÕ_x0002_&lt;Ý¿k0Çù½ÃÂ?ø_x0017_f_x0011_Pv¿À/_x0017_®c?Y¼Ú)O=¿òàW_x0015_üz¤¿öOvu¦¿7_x0015_ó-¿ç±?òúêÑË¿_x000E_%_ah¿/_x001C_Gh¢¿ñ¥l üÜ¿Wò_x000F_ë_x0003_?gÇ$
Ã?á[*ûåË£¿
¹
-
E°?[Ðe_x0013_z|C¿(_x001E_Þd¿oq;Ð¬Ð¢¿wÕÄ}+U¥?_x0016__x0007_»áß¾?_D_x0008_s¢?!¿a!|¿&gt;Ê]Î~§¿¢_x0007_kî¿IyU_x0012_â?_x0002__x0004_oVª¸Z¿ã"Xõk¿5b`Ó±ö¿^_x0005_Ù,FïV¿CØ 1 kW?_x0017_4k_x0005_* ­?G]¨µµ¤¿Kþv$Ç· ¿Eµ Å¬?Eç_x000F_Þë?Ü\_x000F_Ð_x0007_h?oï7_x0011_yì?_x001B_¨µ_x0006_&gt;E¯?ÏÖ·Ù«¿·*ÿ_x0019_?Þ_x0001_&gt;3Ëç¬?(Tàñxh?½x*è.¿wæ¤S{_x0006_¹?rzÕÒ7ô§¿_x0019_ZÁ_á)°?p_x000C_|Ùû?_x0002__x0003_¿¯_x0002_»?_x0006_¬¡7SRÁ?_x0012_¬Ù»{£?fÿfTJ ¿dÕCEB.¿?°5º.d²?8_x0013_¤µ?¨m_x0017_9?'©lþáK©?æx}è_x0006__x0007_RT±?ØaÍ¹0¿±_x0013_§_x0011_¿9×d_x0001_ùz¿8®zY!´?_x000B__x0016_õÊUÓ?J'¬^¦¿V~_x0002__x0010_Æ?ý(_x0003_Ó#lÃ?&lt;s3g_x000B_òª?¤`_x000F__x0011_µ?óñ&amp;yýt?ã_x000C_å¢å?r)·/_x000C_p?_x0002_µ(_x0005_¡¶¿ýÈ?3y2_x000E__x001A_
Ç?_x0015_O$¹èè±?|¦,#ë ?ÜúµFóº¯?Z§ô1ó_x0012_Ã?YÕgVÕx¿EÞES9¢¿T_x0015_¹_x0004_±?Ozê0º6²?JøÉËº?ÝNìïv»?YþÛ|h¢?_x0016_`J\ss¥?f?_x0017_³¹?&lt;gôz_x0008_Ã?ÎØLb@k¿_x0002__x0003_­×ÊñÜ«¤¿4ÐíoÉð²?ô¹_x0011_uÖ¿n_x000E__x0007_}»¸?"_x0011_ÌT¥?i¡µ·?:áê¥¤|?OYø¼_x0012_ï¨¿o_x000F_°©û+C?_x001F_Íý0_x0004_²y¿_x001D_`)?9n(ØÖ?$]T'vùÈ?$å_x0018_¨¥¿8ð_x0016_¡_x0008_»?â_x000C_ºÄ_g£?x¹7ÜËr?àVûª/?2v£ôj¾¿ÇsçÇ_x001C_­¿_x0014_°v­ò+³?_x001F_,Q¿ß~Ñ±¤ó¨¿ÏùQP[p¿Ý§ ¼?C\aUÌ@Å?TÔ
H_x0008_È±?_x0014_ó%c©B¾?Õ=ñ+Lû?oàÛÇ®?Ùo__x0001_Â¿tÃ¨_x0007__x000B_t-¹?þÂ_x0011_r_x001F_Ù§¿5.;X_x0017_á©?~uF_x0002_Ãß?k_x0013_Ma_x0019_ ¿FÐãVì¨?Ô_x0003_÷-´c¿ñØ¥á¡Il¿b²_x0015__x0006_ýR·?_x0008__x001A_ÙÜ¿Eì{¤?(P{ }`¿!ø_x0015_Ý»§¯?¹q_x0001_ßg?o_x0003_&lt;±£?_x0002_ÁÁÄw¡?_x0004_P]âUE«?&lt; ¡gû ¿ $¿±__x0002_©?8ò2:»_x0008_·?cwZX`Î?_x0005_äxk_x0017_»?ëè9_x000E_Ø~?Õö¥Ãæ¡?_x0008_VP¡¿ah\ÎH¨¿xCéí_x0017_?¨8z_x0017_Ì°?Fº_x000E_ß¿íÜ@Á8v¿dä{4è´?O[x3·?_x0005__x0006_d(f&gt;µ?QÝ/I¦¿_x0001_¥!¼pw?Fñ¨¯_x0003_¿ÂÛ
'¡Ôs¿_x001E_:¿£¿_x0005__x0007_¹_x0004_ ¿jYÎDÝ]¿M}#w_x0008_M?xIÅ"_x0010_j¿®}_x0004_ê1¦¿_x0002_A_x0002_ch£¿¼ W_x0012_?_x000C_Ë×³_x0011_V´?uÎ=uY?uÝØ²? °ºN¿A1üzi£?ßjöUDq?Ñ9E¶¹?íq¼wC ¿Ptð¨:¿kÙïø&gt;$?_x0002_&amp;P?ú¼µ?+Í´_x001E_»?_x0015_?_x001A_ÇÏÃ?_x0016_09¿_x000F_Èß"_x0004__x001B_¿]`£©²?ð_x001B_°ðô&amp;³?_x0008_¸?Ãå¾¿ÊH_x001A__x0001__x0002_¤¿ÿGh¬ß{¿ìãUà_x0006_±?_x0016_0#.óé¿Kõ½àÜ¬¢?MC_x0016_ðØ¥?H´í_x000F_6g?C_x000F_øþ_x0008_ÿ?m¶2M_x001E_¿*Äa`Û?³?x§hÝ;¦?~_x0017__x0016_ÈDt¿LÂfA_x001B_}?_x0017_¦_x0011_Ý¾³?¾d_x000B_?_x001E_Àª_x000B_cÃ?¥fþ[ýb½?¥3øß_x001C_¼«?2µd¢^À?NOG9¬Ï¼?è_x0006_àþ¯?G_x0008_Hå][³?8¤uÚð?æ8d×ÿ_ ?!Pöj?Ó{?i+/?Ë_x0005_´?&gt;±?7Ñ¶|aÿ´?òêA³ÊN²?àõ'b+¶?o$úW%¾?éU+À÷¿_x0003__x0005_^¾_x0004_¼Õ2§¿Y¾Ñè±?:_x0002__Û?µãòÀÀÜÂ?Á&amp;&gt;ÏÑÀ?Wë¶2¦!ª?£%Â:¿ª?Ø_x000B_V}Í³¢¿&amp;¯|ÁÀ¿)¡_x0014_1_x0008_?¦¿þ=Æ#l?.Dd;Ïk¿±_x0011_ÅC!§|?Êï)#Á_x001B_?wújòá¿_x000F_AËþb¦?ä§ÝÖ=µ?_x0010_¸sµ_x000F_·?ªHØ_x0004_ä!?$_x0001_å)bX?_x0011_\ùàr§?ÉS_x001B_ßð?v&amp;M_x0014_T¦?B[ê2OÀ?u{½Æ  ¿_x0003_1ÆLH´?ÂvÔH"ñ§?sn²q§¿À%«JV~«?_x0013_÷°mhJ?Ö_x001E_j(uø»?_x0011__x0003_g$_x0002__x0004_-Ñ?ÅU¹æ¼:¿(_x001A_Ø~$¼?ÒKÎÙI ¿Î@ _x0018_FåÀ?TaD_x001A_l³²?êø_x001D_]Oî¿_x0008_É_x0004_Ç²_¿£:Àðg¿8^Cgnß¿_x0018__x0004_Ø¥£Ç±?¸«õ_x0005_ÿp¿®_x0001__x0011_Ã®?§;úQ2´¶?L_x001D_V®@µ?-èÞ´ï:²?+E¢©?ÚyïÐ,_¦?_x0003_¼Êu¼Á?
_x0006_4ó¹v? µF{=ãT¿ÊK_°¼¦?tÃd_x001E_C¡?ö½1Û.&amp;¿_x000E_ð´\¡¿_x000B__x000E_"E²âb¿Ür|»µ?én6kI¯?Ëö_x0007_ºb?_x0015_Â/Á_x001B_ý¸?òüu_x0004_í·?«yÄb*õ¿_x0001__x0002__x000F_ûV×¢?¢_x0002__x001E_Ì¦?Ï_x0018__x0010_OÑ¿sØþæ_x0006_²?_x001D_]"ûÐ#?@+¢øç³Ä?û8_x000E_,±ý¿ q_x001A_(l¦¿Yö0÷ø@?ë@tÞ×Î¿ÁMÙ´µ?c «_x000C_P·?ôð_x0004_i~¾Â?ÓE½ªéï?_x0013_Ë!Tµ©?*^bÌÊg­?_x0019_|fêÐ¼?a|¡Ã¿WÑN10F?&gt;çÖÁ?\_x0004_Ó q_x000B_¿q·àS5£°?ºO"iÜ_x0008_?÷ºø¡?_x0006_&gt;&gt;ùÏ¿°ó"My¿:ð|_x0013_I¹¯?PG,'_x0004_°?0?/Ú`²?Z
æØ&lt;¿`QÙ[/Ý²?).x_x0001__x0002_yIl¿mH}:Î«?CÄ /]®`?`&lt;V°²¿Æ[ûc_x0019_úz?[KH_x0004_Z¿ã ,P¿ãêÖ¹?~:5\ë?§xÆ_x001D_q?_x0017_N_x0014_e ?7cfç/¥±?X'÷hÊµ?T£öË(¿µv_x001B__x0018_I¦Ã?è_x0003_¿¤+ê?_x0019_w¸KÓ?_x0019_sÑÍ¦Â?§L_x001F_$f¹ª?`¯sñù?M=_x0007_&gt;y¶t¿ÅÙâd_x0010_Ä?Ev»_x000E_¡£¿¡1Å_x0015_Û?_x0002__x000C_}a¨?¾Qw
_x0014_*£?7èæ&amp;¢¿Ý~­Â_x001B_$Ê?_x000C_Á5_x000E__x0010_¸?_x0015_Ô_x0006_Êÿº¿ûfË0 ´¯?B_C§ç¤?_x0002__x0003_ [{e6¸?}_x001A_Ø16®?3jñ_x0001_VK£¿X}Ç_x0015_×?¹_x0016_Ó¢U?üá_x000C_Íô%»?f ¢ 7£?à0L,E³?ýÄ¾_x0011_ýÎ¯?UµF|_x0015_¼?¿_x000B_Füy¿A&amp;_ò¿F¿º"_x000E__x0013_Å­?òMÈ=¥O¯?x2o_x0018_]?_x0001_ñôøö¿rmC_x000F_}?­Þ7_x0017_h¶?éc Ëáº?_x0002_5_x001C_ÿ»ø?_x0003_ú_x0008_vF¿0_x000C_Î¯_x0001_Ý?_x0008__x0005_³_x000C_+V?¯Oò´ÿÔW?`ypmFo?kn_x0002_Ãé?I¶H´Ì±¿tvù[ø¿Rµ_x0011__x0006__¯®?¤Û_x0004_NLd¬?û_x000E___x0004_LøÆ?î_x000F__x0008__x0004__x0006_ßÆ?J_x001C__x001B_P)?¹bU/Q ?§(_x0015_¿ @@_x0013_XP ¿üÓ5£¿~c{"VÅ¿bT¤~_x0013_É¢¿diæ8}¿¶?_x0019_ ô+_x0003_H±?¯shÊòV?#"ç5¼?ÛFgú'©?_x001F_Ø_x0001_÷_x0011_&gt;?&amp;ó:kD£¿Èz_x0008_Ú_x0002_¿c_x0005_N´£¿T _x0004_ïÕU§¿Ý}7rn_x0013_¡¿OK·øØ¦?|_x0008_úy_x0017_?FlÉjÂ&amp;?²;ÝVË?u:ß¤?µG¦{4v¿¹3_x0007_Heß¯?p0åÐÍ¥?K_x0013_v_x001B_¿~Õ§èÏ¢¿¶33à¿ç_x0008_7C¦D|¿$_x0011_*D_x0007_p¿_x0002__x0003_BRWÞt?Ë_x001C_Só¿q_x001A_ÜÐ°¤¿2½êw5·¢¿fD*ÕÛ?½_x001B_k½}R¦¿A¸:´?û2r.ù_x0004_º?L¿Àáf_x0017_±?g&lt;ÐàM_x001B_¸?üo\@ýqµ?[ã«þ?Ô¿;Oä_x001D_£?á_x0003_CznÂ?jz¨ä9¿¨ÓkµÉÑ±?®_x0019__x0012_IB_x0005_?_x000C_øË¸¥E?^8¿_x0011_5 ?Ég_x0008_ßX¿m*$æð¶?_x0019_JÖ_x000C_g§?4ý_x0001_Í[?5ÀDAD¿ÂÄÍg?d±!&lt;m?!ëx%_x0019_E·?²_x0016_í*P ¿i¸±·?|÷¥_x0015_k¿ùÕká-¿6P_x0002__x0003_ì¬¿2;/ä_x0001_³¸?ueìÚA¿cçs9m«?_x0010_JÖÓ ¹?ß_x001A_ê¥Éz?ð«X~ß¨?_x0007_~ç7E®?A3{2??C_x0006_eº_x000B_=¿àå®&gt;_x000E_¬?\_'Y_x001B_Ot¿0ñ÷Ñù¿-ó.ç0D¿?«Â]t=?Q²ÏeÄ?SMQ_x001C_Ó_x000E_¿ÛÚ¸_x0016_Ò¿ _x0014__x0005_`_x001F_õ¼?9_x0016_&lt;ÝS_x0014_È?_x0007_¢_x001C__x000C_Âí¿_x001C_ôúN_x0018_ ¿ìïY×_x0016_P¿_x0001_E¬zl¼?VFBqíQ£¿0{3?dòùPª¿_x0002__x0016__x001B__x0014_6Û¿¡x_x0015_åÒª?ÉÙÅZÆ¤¿Ýºõÿ¿_x0002_´?ÖÂ ¼,«²?_x0001__x0002_³_x000F_²£;~?q²_x000B__x0008_(c?ÈmCÿã_x001A_¼?âò
P¤?sßRCq¿_x0003_ñ «Öi±?qlA'Ü:°?{àTéµ®?íB_x001A_H¯?Ô_x001A_²#
±?_x0013_%_x0008_L¾TÁ?Ã
R~ÈÇ?| _x0003_BT¢?:|ô¹x?úXÐ{¢m¬?Ò«ûPÀ¹£?©â_x0004_íèf¸?êüMÌ ]©¿¹ KI²?]«8ìÀ?ýu¸Ä__x001A_¿YSF¸¼?t¹ÿ_x000B_¶?&amp;
Y~@?&amp;_x0005_&gt;Q#¿ª?_x000B__x0008__x001C_ãVú¬?ËS¬G°?8~¼'®?«Ï_x0014_&gt;º:?g]?~ÑY?HLâÜé@½?¿¬_x001E__x0001__x0005_Q©¡?RO¥Ç_x001A_¦?-åo{°N¿?îÇ¥Õd[?*_x000F_ïC£[b?ÑºëÆ¦û¿&gt;òká¬?_x0002_Ýv#G³?mO½_x0019_¿Ãð_x0005_C_x000F_¡¿Ò½wÀ8?Uù ÷jz§?^¦þÕ_x0019_?Â;_x001C_í¡¿øW_x0015_Qõ{¢¿_x0012_2GÒi¾?v_x001F_"²Dþ;?Hìä_x0019_¸Fw¿ØÚ_x0018_=;&amp;¤?_x000C__x0006_È¤_x0003_u¿sÄ½?M¡\c?´ý·6&gt;À?ò¹a­ö¿?&amp;Xhb*Ã?a1ûì| ¾?_x001E_å-Å0Ñ&lt;¿"£ßã_x001A_B ¿Ý^vç×¿N_x0004__x0005_Ót¡?·j_x000F_He¿
äôCÐ ¿_x0004__x0006_Ç%
+ _x0001_´?_x001F_y_x0006_äã?)Eôß¨¿YhÁzø?ù_x0016_bW_x0010_&gt;?_x001B_m_x001B_;¿Vº?Ö'½_n¾?­±%_x0003_îú±?/Ü')Â?´C|ð_x0015_¿Âgð?Ë»èN¯¤?tXÒ¼wÜ¿.9¤M´?òãnèL_x001E_?_x0004_¢w½ ¿_x0006_s±_x001E_ÊÀ¡¿:hé5¥_x0004_¿)ìû=&gt;O¹?_x0010_ÒHî?°V¡+I¿·Xf_Ð?+Ã°N5Ó?Ñ_x0004__x0002_Ú!¼?_x001E_1ä=éúÁ?ÔÿÌ1S{?=©ÇxQ?e9JoÉ5¿f¼_x0017_CV¿Ã4´Fpï¨¿ÎÚ_x0005__x0014_ÜçÀ?AòôF_x0003__x0004_½¶£¿´$Û_x000C_üXº?Þ_x001A_Ï_x000E_Â_x001D_¾?@_x0015_Ëª?l Ö|¥?Ò8c_x0007_Ú@¿×©ðÊK_x0001_ ¿_x0006_!è¥^¿År8XvE ¿t«¸ç_x0016_1¾?_x000F_[æÔ÷§¿1k_x0016__x0001_µ°¿Ý%ë_x0013_Ï×º?ºL0Mð_x0001_£¿ùFj2ùª¤?;¶eÅæ?Û·úÃ¤¿Ooó _x001F_®??ïî"Þ¨¿xz;²_x0016_ô¢?_x0002_3¿ ¤¦¿|¼û3ú_¿_x001D_ø?c =Â?SÑ_x000C_Êk¡?G¿\/_x001E__x001C_?)È0=ãVj¿®8]!4-¿ê«tH_x001D_h¶?¼wÇÎéÈ?l«Rº%ë¿_x000B_r´Î?_x0007_{_x0014_»±¤?_x0002__x0005_Æ»eÚç¥?_x0019_d_x0011_X ¿ô¢p_x0015_·Á«?2Vú³ß_x0003_©¿c°È'_x000C_°? S9_x0005_I?ñ{ÁÈAW?Cù@N¿_x0004_üB Ñ®?
_x001B__x001B_þ_O?_x0001_&amp;5 x?Ä¦&lt;_x000E__x0002_?¡êRI#$²?}¼¤Ê_x0002_?öC_x0018__x001D__x0006_¹?ËH Ì?ÿGxf¶¡¿&gt;ñ7ÙàÒ¨?¿S_x0017_RuÖ¦?f_x000E_m»®?_x0018_6ÛY_x000E_¾ ?ÖÌÜÄ®£?_x0001_+8Þü¥?UH¦Qkp ¿&lt; `¶_x0006_m¥?ä®Û¸äBO?_x0012_BÖO®z?w/Û¡¿ÕXï4¨¿_x000E_ _x0007__x000E__x001C_¥¿_x0011_GÇuÏæ¿{
M_x0001__x0005_ÛË¥¿_x0005_Íp&gt;q{¿ðõz£dý½?÷ô%_È?ãÑíc ¿ñÔáh_x0018_ç³?¢±_x0015_u¿_x0010_p¦_x0001_aó¤?OÏT3z¿_x001E_jü_x001D_?£é _x0008_ø¿!ï_x000C_¹N·?¨ØÕ_x000E_W¼?_x0002_@-îe¿ËUÍê¬_x000C_¤¿÷_x000E__x001E_vÐü£¿¦F2Xzo?Íèòa_x0015_;?èe_x0004__x001F_ÇB²?ksVu{÷I?ú9n_x0016_AÚ«?_x001B_uÏÖe¹?_x0008_iX_x0019_Jo®?_x0012_¬¨Hhk©?_x0001_5Ê´ýÁ?ú»%Ü_x000F_P¿Wÿ¿YÕç®?½FÊ_x001E_ÞO?ëää("«?ãÿ_x0003_ãÃR¡¿oyÍ[H¿,x&amp;·_x000F_¿_x0001__x0002_^=ßàE¿þ_x0016_eo&amp;Â?î¡(ØçÃ¿å¸0·í_x001E_?àÅbkr^?®D_x0018_3Î}¿º¼_¢Ã?Â_x001A_Áû¥¥?S&gt;:_x000F_N½?÷çx_x0014__x0004_¾?È&gt; r{Õ¢¿ ª_x0012_öØ¿?f{£«A~?'ù-qò?ì0ûw|_x000B_µ?_x000C_`?«ä¦e?W!ç1÷#§¿_x000E_Ås§?kãÈÈÚÑh?_x0012__x000C_ê×?nU¿_x0008_$¿k(_x000B_±?NÂ4q·¥?_x0013__x0008_¤2Ç¿ìÈ?y¿Ã¢¿·´?¥·¿*þÎ_x0010_b¿5(¬_x0004_¿×±èk_x0019_½¿)8Ød(y?wÈ¢ß1³?¥ÉPù=_x0013_»?^Máq_x0001__x0002_Y ¿_x0001_'T½?¼_x001C__Öm¯?°&gt;R¢¿Ð_x001F__x0016_i9®t¿ì¬&amp;¿yx¿å_x0013_óÉ0k¯?ØÜ&amp;_x0017_Æ­?îX6Qá¤¿&lt;_x0018_¹b¿ª_x0008__x0002_(s_x0003_§?_x000C_i/Ç o ?_.|¬]Z?_x0006_6Õx_x001A_±?ïÞØ¡÷?$^X(dÇ? y¤{_x0007_V¿çÈ7ÑK?¬ÓíA!k ¿GÖÛH¤?ôWAâ¨¿P¬íûö_x0014_­?#¸&lt;Áë¿¼_x001C__x0015_²ýP¿ _x0011_":uµ?I^©i»?ç °P£¿Òçü_x001B__x0014_æ?'h¾½õ¿ Â_x0006_æÉÏ¢¿/tQ_x000B_§?¿áIèè?_x0001__x0002_NâÃ.«þ¡¿î,½É_x0018_?ë0_x0002_Ç©?_x0003_áío_x0004_,?_x001A_çÇMù ¿bí_x000F__x001E__x001C_²?ù_x0019_¢K¤CT¿¤ÐÃÜ_x000C_K@?_x0013_±RÚÙ@¥?Ý.ïÉÚ~¿è­ë;4¼?_x001A__x0019_ÑcÑd¿Ã·dÏ¿£/×¢_x0013_¿»_x000B_­oéüM?¨ÌÔÁ%2¿uHåý_x0018_¿ »
já,¬?^C÷?UY|òm_x0019_Â?áüOL¿_x0007_Û~qÛr¿Â;Þ¥Ä?å®¶_x0006_FY?Ãò+,éì?Hq_x0016__x0002__x0006_ »?_x0006__x0004_bÈ}¿_x001B_%&gt;@o_x001D_?zU,¬V¼?¢f_x000E_+Eõ?ªîÁÉ=£?Iö[C_x0001__x0004__x0003_Ò¶? Ñ%ÂÒª?äRmât?({_x000C_Ü°x ?«­L_x001E_â¿.s[;f[¿cN ~ñ_x0010_¿³_x0012_¹§&amp;¼©?9Þ-ó¶?¿#ó¿(ªíÅQ¾¼?dWüP£æ?9¤Õ+~¿N5ÇdXQ_x0014_?VlËÀ_x0003_]¥??v_x0013_ù®±?ZÀäG\õ²?&amp;ÚH_x000C_1ó6¿_x0006_×TÉØ¿sÖÔÁ?â_x0002_¸â?_x0005__x001C_}_x0003_j?)5pã¼?__x0010_L¡ _x0017_±?c-*Y&amp;E¿2È·
Áû¿?Á#_z¿«ù_x0010_f)p?î·3Þ!hª?ùNa~×¿áyôüh?0¬¡k}¿_x0002__x0005_AÊÓDËC©?­¹A_x001F_?a¤ÙÓxq¹?°n\^Z·?_x0001_fµâI?_x0007_õÍb¨¿_x0006_¾,ü_x0001_{?_x0001_gÓ!u¾?ÌÐAîL2?ó^Çs1?_x001C_17}+Ú¿¤ò\â¸?w _x0017_Xä©¿mõp¯?©g¶ï ¿îc7_x0003_?ðÚ^Hvº?¯°È1Èk¶?ZÂ\ßdÄ?]jB²×r¿ï_x001F_8kcGÀ?­Ô&amp;[¥?_x0018_}u[«¦¿À?¡&amp;î«?0ÐÌR_x0003_&amp;¤?_x0010__x000C_Ce¢?¨:&gt;:@²¥¿VÆ/ÈèÊ?}Bñ_x0004_xÑ¤¿BµÀCüÂ ?à _x0001_ñz?SØ._x0005_ éJ¤¿1!q_x001A_ñ?² µ§nò ¿`ä¾¥Hl¼?rÏß2Í¾?!v§¥*¶?_x0004_é_x0016__x001D_e?xAÀ5cV¿¥â)_x0001_M_x0008_¥?_x0002__x000C_}ãòÁ?É_x0002_1Â-¿ü¶C_x0003_/¿_x0007_fáÕ÷£?Ò_x0018_°ñ_x001B_¸½?@â¬êWÛ¿Ì_x0012_Q²¾?Þ þ¨îª?o·¼¢?×F¹_x0005_½ ?k©î|¥X¥¿'çbç_x0019_µ?ëób®c?ivw_x0007__x000B_? ÍbsU_x0002_°?àêÅÓ¿WÐ_x0006_ç#´?Ý _x0012__x0019_¿®?M%Óü_x0001_¿õQÞÓö_x0018_»?+k9M1|¯?b ô_d¿_x000C_Í_x000B_ÑôÇ¡¿_x0001__x0003_ _x0005_S_x0001_[?³s_x0008_CÇq?ëxÐÛº?_x0014__x0008_O¯M}¾?Õ×E_x001C_½¿Cf]_x001A_þs?ÞI&lt;¹Þ?²¢'õæ¯²?Ðv¶Å¤¿l_x0004_¦$_x0019_Ê¡?.zT¡&gt;ã¤¿_x0012_ÊÆ.þl¾?`Ç_x0002__x0005__x0003_&gt;¿ø°Ã_x0003_¿
zP=Ç¼?`£®]aI?cðÏÚMÿ?G_x0013_q&lt;³?ñ_x0003_,ð¿({5©BH¿6´£_x0006__x0011_¿_x0003_«½pïE¯?7_x000F_æ/æ"½?}ùÁîÏ©¼?Ø_x000B_I°|»¿@È_x001C_æÖn}¿tà_x001D_Üj±¨¿¤q ¿4_x0013_ ³ ?¥_x001D_9tj ·?&lt;Q/A"¥`?Rà'_x0002__x0005_¢?aûbv¿D +dÎù¨¿ôSQ_x001B_d¿ï-%æcg¶?÷Ay±0©¿±_x0017_ÀóÉ×¿¦_x0017_UYÊñ¿o_x001B_yñ¿n±äß«?2Bz_x001A_¬?ä¿fµ  ¿?h7ëÁ? Ö_x0001_©hÒ³?i«ºðµ·?º_x001F__x0004_ÐñW¹?Ã_x0015_Ãë§¿x­&lt;y×R?éÅ_x000C_Î/¿ÃuÞ­±?÷aÛög¢?gr_x000C_þ¶±±?ÛØK¸Äk£?VÃv¿þÅVVj±?_x0018_C¬ è¶r?_x000E_.Èçâõ¢?ùûb| Ê¿_x0008__x0010__x0003__x001D_õ ¿['_x0001_ï(_x0015_?²&lt;É¹?ETìio¿_x0002__x000C_ [´_x001F__x0002_ ?-bdØ¢?9j ÜòÃ¿?Ã_x0012_tÁJ¤?~_x0001_ïÈ¿I¿Ç£]»£?OO_x0013_ë_x0010_N¤?©Þ{_x0004_z?óeV ñ¢?Þíîñ[­?C¨_x000B_ ÃF¶?ð+Údªü¿ñÕC_x0007_/Ü¡?_x0003__x001D_hßíw¢¿å_x000C_ _x000B_g¡¿ê¾ø]?\ª_x000B_~÷j¼?lçI4¿?ÿ{_x0008_©i¿XbÖº5«¿_x0016_ºá_x0003_Í·?e «_x000B__x0014_¡¿¹ª¥½cQ?pkMbl?Ô»!àÅ¿xÆòwæ®?H½FúòT¦¿²å_x0018__x000E_&amp;¿r_x001B_·]µ?_x001E_ÕJ±]¿_x0006_ñó _x001A_q¡?_x0005_ºRY_x0003__x0006_%Á?_x0010_G)!Q/¬?ùf_x0005_ï§¿§NNß½?¦´ãÔ¸`w?u_x001D_\_x001F_Y¾?vÏÆ\@@¥¿ÿ`µêéÄ?£é:æ-M¹?q?;~_x0019_¸?ÿí_x0019_=h{¿¤¬Ûu¶]¨¿ù$_x0002__x0017_/_x0001_¢?_x0002_Áà"`áD¿Ý»«·vª§¿¯÷{å¹¤?:ÄÝ]%¿_x001E_ó£p¨¿xUk½8«?&lt;A?#_x0017_¢?_x000B_wï¿*V¹?N]?_x0018__¦¿@ÎÇeµ?¼Ûß_x001B_ý¬¥¿·eÆMù½µ?_x0004_/ÿ¬_x001F_µ?(;_ê&lt;?-dmë&lt;#¤?­ü_x0006__x0008_Þ#¹?Úôü_x0005_L ?I_y_x0006_Â?ó]göRÆ?_x0003__x0004_KAb0Lô·?ï!_x0017_1L©º?aJ_x0019_¿O±?UÎ_x0007_ã5'º? _x0001_ßëhW¤?YX_x001D_|@# ¿½L©ºs?dy]äRû¢¿cwB'_x0014_#£?=_x0006__x001F_¹ä"Å?_x0005_¬Oã£?:¤_x000B_Î+¿I_x0001_x]_x0003_t¿¥ '
µ¿_x000B_Ò_x0006__x0001_C_x000E_Å?Ã`qH®´?aURª2?`C2[Ð¼?k_x0011__x000C_£1Â?=×ÿË×¿A}ä®¿Ô»N_x0002_³­?_x0016_þ½ùW£?_x000E_F­¹ _x000C_¡?õ+~_x001D_tx£?"æïôfÛµ?TSAü¤&gt;¥?M_x001A_lÕ°?býIZ_x0008_Ô³?_x000E_Ìpú? Äg&lt;}¿£?Ä#_x0003__x0005_Îùµ?PEÍKrñ³?cÀÏ Ü¶?ç~ _x0004_¾_x001B_³?_x0002_.Nò²F¯?Gî¢£¨¿¨_x0013_D2Ò?n_x0015_ajô®?­o1Ih_x001A_­?_x0014_?Ðõ¢­¸?¶ôÑOu?aVÝ£zø§?ÌúË_x0015_Þ¿_x0011_Q@~Ú§Á?ðBÉT_x000C_?±uÁÂ¤¿ï_x0013_¨ð{_x0002_?ÑòRò¿_x0001_ Ç¡Ñ¿î_x000B_ÌU_x0016__x0011_Ä?$¸Ãða¬­?èÚ%G_x0010_r¿_x0018_MH_x0002_¦?_x0006_°éí¿':vîN?ìS_x0017_«àÔr?@ÑT#½?´óü¸ß»?;÷tª¡d´?_,è&gt;¦?yösñM?åÈ_x0018__x000B__x001E_=t¿_x0001__x0002_uÓFî_x0003_Ã?w×¿Rn½?Iõ_x000C__x0002_c¥?#CA4'{?Jbò­É_x0015_?µC_x0008_W_x001B_¿?ð±ØÇ´?ÙCÑ¡Yª?%,Ç£?N;_x001B_Ußm¿ _x0019_Ñ}!½?â¡î8be©?GZPD-¶¥¿Ðshe^²?Ý»´ùÂ:§¿}®  _x001F_Ì?È*ËÞYÝ?¢_x000F_îÙ_x0007_{¹?ç&amp;_x0019_"±¶?Ûå_x0008_Ë8k©?PûDy«?_x0006_fFûÃ?(ãÐ¾_x0017_Z?TÎÊ­S_x0012_¿7#
ÎæP¿ª_x0004_ì_x001E_?=_x0019_­Ùú³?'AãÍO_x0006_¼?#X_x0008_±?öÎ½Nj¿Á¯T_x000B_j ¿yáj¿_x0005__x0007_¾6¾?³Xüöì ?$×K±ÌÖ¡¿Å³Ü÷t¿®ÕZ_x0002_£·?_x0003__x0001_ª_x0012_Á?[;_x000B_¹_x0010_8¦?ÞïuÜ;¤?ïµà_x0004__x0016_¿·¿ÜjïFÀ?Cå6Î²?~ô¹é_x0005_ý°?×âÛ~¢q¿¡@ózb¥?Ôs!å_x001C_Âs?_x000B_¥«J$³Á?_x0001_7_x000B_-ôô¤?à_x0002_¸B·¿m{é_x0012_Na?Ö_x001F_»q_x001A_~¿¤ßõÍ
²?-Ht_x001C__x0003_¥?ôçZÒªA¸?,tDê{_¿U_x000C_¤Zü&lt;°?Ó_x0008_Ë?¶_x0014_w_x0016_ Ê¦¿0ðîöEÀ?qhwÆ°?ôN_x0006_®çv¢¿_x0017_q$Â_x0006_À?ÖI.%3÷¹?_x0002__x0004_ÛT/è ¤¿Â5!«]¨?°XÀõn
«?¶]×;Eú?ÐhÆ_x001F_ø?îP´øV_x000C_¾?¿c_x0019__x0018_ì»?ù·µ¢c¿ãÏë/YÁ?_x0006_ë_x0011_w6¿?ÓQ_x0008_â_x0017_û¿&lt;BTh`?]çv±½`²?¥\k-Þ³?´+-¸?_x001D_£l_x0001_°_¿§ _ñN&amp;±?Pq_x0002_uý_x0008_Â?zY«ý7¦?O`à¿xù?_x0014__x000B__x0005_þ_x0010_³Ã?át±R&lt;?u&lt;öþÎ?Ü_x000B_zÁ?ì3mÎ_x0003_&gt;°?UçcÞç»Ä?M%Ô^·?Þcóµê¹¡?R/Ð|º¿_x0008__x0017_Ë[Ý®?Æ _x0002_ñ1¶?×ú_x0008_á_x0002__x0007_ËÏ?û¡C®ä¿ßï:ayµ?_x0010_¡cA;©¿ÃÄÅQw_x0005_?¸ö2Óñ§¿ì÷?æB­È?_x0001_bXiÍ_¼? _x001A_"Y5ç?~°âQ-;`?_x000B__x001B_
²?_x0006_t!8|?Ý¸_x0003_R_x0011_ ½?ì_x0018_Â8_x000C_&gt;«?\èm¹??róÉ?jlK°Ù}¿ÂO_x001D__x0015_ªÍ¿$ôq@'+¦?Í¯Ä_x000C_½¨?Ñ;Ñ¯Ì_Å?û-P_x001D_×_x0004_?«ÛdMxÒ­?_Õ´*_x0013_¿]zk¿NÚùÐæÄ?qð·ð_x001D_¾?Öñ_x0007_¼fék¿_x001D_!Q3Ct¿Ì¢_x0001_õþ´°?5~=q{¨¿&amp;^ï2Ù³?_x0001__x0002_zÐ_x000F_Ò·ý¢¿_x0013_û¬r_x0001_ |?Z°Ï[Ë*y¿w¨ì¢)@Ã?ÅuMs+¿a£q_x001C_Å?ÆµÊù,W¥?xáÀ Ø¦¿_x000C_¹²_x0004_ÆÛ¨?È?¦[å±?ÞÐ:&amp;_x0017_Ø²?_x0018_êAäæ_x0002_¬?1&lt;&amp;C¤t©?MxuÑ_x0001_£¿ ÷Vëô²¨?×_x0005_¯w"¼¨¿¸eñöð¡¿Èmµ_x001F_GÖ­?±[GÀáÛ?Ròò_x0018_Ï¨¤¿ýílT8S§?I6´­Æ¿cg,ò¿?ä_|[î ?Ý
2RÃ?Vz!Ê?i\ñ6A¡¿º_x0004_±\pU?´ªò_x0004_Fµ·?ÑÙPS¡?bç7N³¿~£p_x0004__x0005__x001C_q¿z_x000C_ÙÍ¬³?å
UäÛ_x0005_«? hOÒ§÷³?{H&lt;_x0003_Â_x0012_®?¥¬_x0002_@Ð8£¿_x001E_i_x001F_Dá-k¿Ñ]¸_x0006_åq?m*9FÄ·?ô0À}e¿xÇ@úóÈB¿ñA²Í?¥iª\£Ì?ú*N_x0006_¿%VÍ_x001F_¼µ¿?ÌêñäÿT¿N_x0001_´y±?ÃL°A¡v°?ä3_x0001_Ûja¿¼mÙ÷¾ºÃ?_x001B_;R&gt;¿*4°[?¿«ZhçìE¥¿Çjü¬£¿^6úÎ_x001C__x001D_²?Ý»³ìõ¿|z·"_x0006_¤?_x000F_'ÆÊ%¿]BC+d³?Þù§gÞ¿?e^ä[?¤a}(%w¨?_x0001__x0002_¼Iª_x0001_!x?­qïø|¿6_x000E_¾%æ¦¨¿t®£¦§?_x0017_¢ÿRî*?¤&gt;_x0017_µ¿À¥_x0012_³Nµ?ó:Næ º?|&amp;Ñµ¡´¨?úu$Óù?ìØÖõ»¿òuêàiöÁ? #/ó ?_x0007_«¬Ç·§?[z.úä°?]o&amp;¡_x001A_¾b?[x1Ï_x0005_?ôçmå6¤¦?_x0013_6Ð¥&gt;«?Î,Îà\$©?_x0014_}-Ûj¿D+Ü$ý¾¿§_x0005_S¦hÈ?U%&gt;G¤¿ÌÕÒ­B¢¿L¯5BÖ?&gt;_x0001_´:S»? 5òÚº?Õ_x0017__x0006_?j?"_x000C_fØ_x0018_'¿È³_x001C_Q?t_x0011__x001D_[_x0002__x0003_E!­?,_x0010_úå:Ä?_x0010_ÂÌøSbº?xIÌ´C&lt;ª?!_x0008_Ô_x000C_alK?åL¿¡?3ö\` ¢?yÚs_x0016_Ü?»HéO_x0013_½?_x0011_õ\×J¿³MÛ_x0006_Å?6ªÆ«ïqx¿GäS_x000E_©?ÑJ0&gt;¤¿»_x0005_ÏWtzµ? ìÑ_x001B_¹?á*ÇYâ¥¿!OÊ@\?Àcp:h_x0001_¿DÛÏ³¶B?/Ñwä¥?4+_x0007_Kq¼?õÂâUø ¿øUëø¨?Î®]1_x001F_F³?_x0019_nÜÂ±?R`&lt;rdDf¿¼ ¤èÅ ¿úø_lh?0_x0004__x0016_3³?aÜ_x0005_mçÀ?²_x0016__x000B_.©^?</t>
  </si>
  <si>
    <t>de6f06b303705d9a5db99e4d257173b2_x0004__x0006__x0014_ó'­Ú¿QE5aS­?ým©KY7a?+»í_x0005_ç®¢?^É_x001B_ì¿¦AM- ?$~Euï±?§Î¬ÿ{©¿_x0017_öô'$?µ?È¼_x001F_YÎ?¡U³_x000F_B·?'ÈD_x0011_°L½?E.W/Õ?_x001F__x001A_3P_x0008_ýp?nFnÿ17À?K°f\¦¿hFÜ$Ð~¿xa3É¿{_x001B_Ty@_x0005_Ã?¸ý_x0007_$©?ÊÖf|`«?}¸@_x0015_À?*&gt;_x0002_ñü_x000F_¤¿¶Ç©Íöü¡¿_x0004_æº_x000C_,¿¦Æ«ô_x000E_³?_x0012_êW_x0001_`J£?c)Î¶3_x0006_?ýÖ_x001B_JU_x0003_¦?£Ùkv(°?1Dº}Ê_x0010_¶?_x001A_®_x0001__x0003_$ûÆ?¯ã_x001A_z¥¿wÀ_x0013_¼'?çgOqm_x001A_¡¿\_x0019__x001D_Ó0%º?gÔÎ8ÞÄ¨?ù¬ñ_x0007_}?_x0011_Ý_x0006_æp?_x0013_õé°z?ÇÔþA±?_x000E__x001B_s¢¡?À§_x0019_+q£¿1`òùA_x0016_¥¿z·ìÀ?SX­=_x001F_i©?&lt;7i_x000F_P4?½C_x0007_8£?ü4ðA`_x0011_£¿äùÓ¡¿¶£3lRZs¿x_x0002_!_x0010_]x?_x000B_.á_x000B_í­?DXL$ÝÀÁ?Õ¶Óf(×¬?F_x0014_ &gt;)jª?mÂ%mn±?ñÉý¸ÅU¦?Éå&gt;Ìl¢µ?G_x0002__x0007_l×_x0002_£?7'æ_x0015__x0008_ª¥?sµ_x0018__x0005_;?9æåúr*Ã?_x0001__x0002_A6_x001A_G©¿·Ú·´)Å?bd]¹2±?Àû2_x0003_¿â_x0011_»,à¥?u%H¼ ?¦_x001C_öË$x¿Åóí(Ãi?~î§ Ó_x0014_¿?MERx&amp;¿Ô-:Â\¿X#ý}çµ?zT|@_x001A_(¿.ýÍP»L? =»ø°?Õèª4¿_x0012_JÂÝÄ_x0010_©¿Á_x0012_ó^þ¿1_x0012_ìmy¿ù&lt;rAJ(À?ð½Xo¸¹?_x0002_UÏ_x000B_&amp;Á?b¿á¥Ö£?ùXÜuÀ?+UQZuÂ?§_x0002__x0015_z¿{Ç Æ]£?x_x0008_®Æ¤¿è`J!³?ó:¸S·ev¿Poj2
Ô¿_x0018_QÓl_x0001__x0002_Ïx?C_x0010_Äaã¤¢?«êÿ¥«ÙÄ?J¶"zÌn?6 ÚL|µ?°ËEÝs¸¨?_x0017_òUî¿CÏ®DþpÆ?ÎFÕ(r¡?àl¼áÁå¿D_x0001_P&lt;°?¨_x001C_¹ã_x000F_Á©?Ä_x0001__x0006_x_x001A_æ¬?»hþÛ¿?w2_x0001_vAèo¿è_x0006_ºn_x001A_?ÃE0F\µ?þì³¨y5¿Ùíf½íi?ÁºK-V?8=jfö¥?øÇÒÁ2D¯?ñN½ñ-÷Á?_x001B_wg´Í?_¸/Ww¾?±¸Þ|Q¯?ßy¯¡?¡í_x001E_R¶_x0019_i¿Ã¹'^§¿½_x0016_¡¿³ÞhÁqÇ?_x0002_þ´C}\Å?_x0004__x0008_Øq;¢Î3§¿_x0008_!_x0017_sy¬?¢ÍK±Xµ?mqö6û-£?^Ô_x001A_3ýã?éÓ@òü[Ã?²B_x0006_qïý¸?_x0010_ûÁ^_x000E_·Æ?_x0008_HÏ¥p±?Åó_x001C_]3Ò¥¿{×²ª¿&lt;Iõ_x0015_D¡¿(º©ÞI¿_x0014_­Ú$¢?ºó«2U¿_x0014_Û_x0001_D¥¿7el¢T¡¿¸_x001C_ f=9k?g,õÐ_x0019_¡?÷w_x0004_#?Ä¾t)-?®)P/_x0007_³?ÇÍ!"Æ¿hj_x0007__x0003_M2¿Ø¯«»#p¿lJOn_x0005_]?^6WD_x0002_¡?`fØÅ'À?O_x000C_¤Ý ¿èÍ!_x0004_Ñu¬?ÿô_x001A_ôn?(þg_x0019__x0002__x0003_Tr?ã²aS¿Ïí_x0002__x001E_Z×¤?üHåG"ª?#[P_x0011_"©¿A¸JËF®?îFèÇ{¥¿UlÀû±?Á«|¡9_x0018_£?,Yxa_x000F_A¼?þø  _x0004_}¿% 6_x0002_»X§¿¾ëEzÅ?Þ'&amp;_x0012_³?ªSªÛ»_x001F_?æ#YÌzè¤¿_x0001__x0017_F2^l¿_x0001_÷Yµ?ýHS*GÁ?¾7ñÎ$¶?_x0016_¹iB~?²è§_x0007_¿_x0012_ÏÈ³_x000F_ë¸?ÂÖÍ}c4 ¿_x0008_¤ôh¡¿Ð_x001B_:`§¦?uAJ-s_x0013_?¸§_x0012_¶ì?(½]Kï§?¥aè ¨_x001C_Ä?__x0005_h.¢@¿_x001B_XÏ_x0016_,¢¿_x0002__x0005_Áõù_x000F_»?vahøö@³?M_x0014_éH{Æ?èÓ¥1'.¿®à¬?_x0014_ë´LÊ¨?öSÊ_x0004_?|*ôZSz?àZvw±?ñ(¡¿_x0011_Én ]Q±?øcZZ Õ©?$&lt;"Xîì¿_x0002_-}Ø_x000F_ì?´õnzz?y¥_x001E_ð¿_x0001_VþÄ%a¶?íí\&gt;ß®?MmE\À?néÃ¦?ä?Gg¹;?5Óã_x0018_¥¿_x0008_^ÌXqõ¤?íEH;Ù¯?klÎvn¿*÷ç,r_x0014_?_x0005__x000F_T_x000C__x000C_¿ËÍôA{_x0017_?í_x0003_Z&lt;­?#_x0016_PIf§?OH»}0ê¹?ÿë%_x0004_ Ä©¿è°ûNÕ?@_x000F_#|ýÙ¿µ_x000C__x0006_Y_x0002_¶?w_x000F_Í_x0006_ ?¢
¶Ä¸?_x001B_ü/3ó`¾?A-_x0006_ä9±?ò·N_x0007_`æ±?AÞjo¦¿[#[Mz_x0019_Å?©X_x0001_âs¿_x0016_¬[_x0003_®u¿~O(3Ù¿&amp;[QÏÂUÅ?_x001D_ÎC[·?Q²N@p®?EÊÕf$Û«?_x0019_rL¿dÂz¿v_x0008_-qËº?£ßyZ¿m± [P\?À¦ýy?ñõd¤®?èË}t£®¨¿ÈÇ~ùÉ ?µX`p¶?P_x0019_?_x0005_}£?_x001F_Oä½0_x0010_¶?íÕÉx¨ ¿z&lt;_x000F_/_x0014_µ?e~ñoÚ¦¿_x0003__x0004_*_x0002_Éh3¥¿ky
ZMn¥¿_x0014_wK_x000F_¤¾?× ¥òÒ5­?°¯S¸p¿&amp;V¼_x0017_Q-B¿Å&amp;àÚn(z¿_x0018_z_x0010__x0006_:G°?_x0018_l_x0005_Ø_x0001_º?ÛéE ÷?"=éæ­?¨úÒë¾ÿ¥¿´E_x0011_»¡?lÖqñ 1º?R¯ó§àP?^E#¼8±?_x0005_²C£_x001C_y¼?_x0018_¸èz¿ÙCÂÔTµ?¬µI=#&amp; ¿îµÀf6Â?{ÀÐå_x0005_èÀ?mÒfÓ¬Î¢?sM$i_x000E_h«?_x0004_M¹ó·¡?dÎºæã/À?_x000F_°;S¤ùÅ?ç_x001C_Í«5¥¿s}Q_x000B_y?zõ01C©¨¿ýUP_x0013_©?+Þý_x0003__x0004_¾X?_x0005_rÈu÷_x0010_?BÁÆ½Öå³?¬óÿé×_x0002_?\_x0006__x0002_I~?¶Ë7:`w¶?Á_£FÙK©?Õ[z_x0010_0¿S+ZÖQ²?_x0017_R«äY®?Ó_x0001_@÷ç±¿¤á\ð»D?Ëbl-_x0012_«?ð¥*Lz:³?Æ_x0010_ë£5w?iè&gt;~ºÙ¶?§ä"\ga¿_x000F_&gt;_x001E_#¤?t,_x0011_'ú¯?_x000F_-_x0007_0÷ñ¿r&lt;*oÁ? °Â_x000E_ú{Å?¾ }³_x0014_,¿_x0015_(.D'm²?A0_x0016_BÃÅ¿,åÎ`_x0007_7?_x0017_|_x001B_RVY§¿¡_x0003_æÎ#£´?9¿ïe6q¿?[6e1_x0013_ý³?¡_x0008_²9èá°?ýæºI¿_x0002__x0003_É6ÇO¼¿{H¸ Ð{?%
ñ¡È¿¿"oðõ¦?b]¿£j¹)Z¦¿né?p!¦?¦Ë®¢¿*ânEü|§??»9«?j_x0011_Y_x0018_o u?Bv!®T³Á?_x0016_õëNkÃ_¿9;ïìD¶?_x0002_J'!ÃÉÂ?aY»^¯S¿;N+_x0013_?RµÄF+?zD»ÛÒ;¢¿ôß¿ò_x001B_¿i_x0007_à9_x0002_ ¿1 ~ML·?ç:ûM¯?Ó» ¡FN^?·_x0001_0¶ì¼?,Ê
_x0010_t­?%VY-'¡¿ªG-æÍ¿_x0012_+NaÖ¥?ô)_x0014_8»?ø}_x001D_Üµ®?,´_x0018__x0001__x0002_Þ#@?M*ZÀ£h¨¿^;á
?©"X]5Ø¿R_x0002__x001D_ò_x0005_±?JM¹÷ë_x000F_£?SÎ¾´ßi?ò©Í¤¤¿î®ª«_x0002_'¿(pé¢¸? _x000C_x{ÙC¦?¡(ÓÂ_x000B_fu?_x0013__x001F_A5Þ?®d#K¡?BÏ0i¿_x0004_ï­t¢_x0006_µ?­¨Gñi¿¿Ê~»ÛG§?È¡êýjò¢¿öR8|+_x0007_?jR@ºý ?7Î_x0018_
_x001F_½?LÍÓlz?VwÀ·U»¹?¬_x0014_h"%·?
"åR½?Xù¥a_x0006_&gt;?ÉcôP!Ö?_x0002__x0001_×.ÀË¤¿-D,N±Õ¹?`_x0008_ÛqÔµ?$DZ È?_x0001__x0002_¸_x0019_Y.7_x0010_C?úfÙ_x0004_º÷·?iO¹ß_x000C_×»?_x0004_EvØá¿z1á_x0016_¶¿?/_x0006_;º#¥¿ßöx_x001F__x0006_­?áZ¶Bâ4?ÝÕ¹1¤¼?n)_x001E_I´?`º¦&gt;?9é¨¸v?_x000C_ÌfÕ?uîm#üg[?HcT÷ã½?PSÓ_?w¾¾7¼_x0011_?~&amp;þÕ{?­2®x¹_x0018_Ä?ªQâ®½¿-vÕ&lt;?0·nzÀ`¿ò_x0017_äÍ*-Ã?ø¨o%Ñ)Ã?q_x0015_±aNù¿öU_x001F_Ü²¤¿n\Ç"#f¢¿_x0006_X_x001F_BØ«?u¨Jm@Ñ¿_x0014_~_x0002_å¢â¿?ÒGÁ_x001B_ 6¿_x0013__x0001__x0002_ÜÐb¿³TúÓp_x001B_¡¿×_x0018__x000F_è_x000E_fi?uG(S÷|?Ä1R)Q ¡¿þÂïíó£?¼È_x0012_M_x0002_%Á?/ü~/Ïô¨?çaã@?¶O_x0018_°½¿íß_x0007_8»°¿_x001D__x0010__x000B_å1£¿"Ù·Öû_x0011_Z¿º«ª\_x0004_¿¡$~ßbÃ?¬9¨¼¤?_x000F_ð_x0004__x0014_«·?²ÐOÎº?Z5òo¿ÇCâÊÿ¿ÎGµ½¹?·ù,ç_x000F_¼?êÍ3ÊÐp?_x0016_Ýs_x0005_I«?;¡6÷«?@K¢\F?é_x001E_KÍR¼?_x0002_Ë_x0002_h¡?7l÷&gt;_x001D_¥®?_x000E_Ö·Uµ¥¿_x000F_ýu_x001B_Gß¿|Ò_x001F_%¶=?_x0001__x0003__x0005_Ð_x001E_n2??G×`8È¿_x0014_E_x0016_õB?R9nôÞ@ª?)I$YjI?_x001A_r_x0012_µ_x0003_Æ³?àî_x001C_?_x0019_7R$¸®?_x0016_ÆßÑXoÂ? `7@¿«JÁS±¿ÅÄ_x0012_ð½Å¥¿KQ_x001F_á¥?WìüÄÊ²?d«_x000B_w×¿Ûì®MbQ¯?_x0017_½Nã¯?&amp;ä_x001F_Gu¿_x0016_á©JHí«?!Á?û¨? ¬íy¿uºDVYI£¿Mìü*_x0004_¨?O¿i/µ
¿?`4½Ûw¿ï]ás¶8¡?a:Mç8l?ÇµHÂ_x0003_Þ?öUrcaË¾?Y_x0004_üÛ¨"¿Òsûé°¤¿_x0002__x0001__x0005_G_x001F_?ÀmhÂ ?2d:}md?xï_x0014_M)Z¿ø¬_x000B_Ð_x0004_«?'2M/Ú¿ã[AX×¿ûT_x0003_ÑÀ®?pb¼àìÐ¿#_x001B_ÏÂu:u?ÿÏÄ1ª¦¿V_x0017_v2?³ñG×ú¨¿û\'$w¾w?V ÷À?¿þN`â¢¸?H.ñýéÎ»?Û_x0017_S¥Ó-?_x0001__x0015_·xáw¿Ýôsòßa£?öÇ«¢_x0018_?_x0005_n_x0008_Qâ_x001E_?-Átä»?^í(Ð õP?Ö¿ÍäÊ¶?,_x0010_Ç_x0002_í£¿Ug1j¿¶ÈÒ¾¯?¥Þ¥xI_x0013_¸?fäHÝ¿8!xp?ÀÒl)uL¶?_x0003__x0004_¬°_x0003_Ls£¿_x001A_µ_x0008_&lt;66¿)½â;ðAº?7(_x0001_W_x0018_b=?êf~I·Hi¿àØàÎìl¬?ÊNçb?6®?¸Ñ(N_x0014_Á§?¬_x001E_ÁÖf¿gÕ"_x0017_{m²?#}ùtNØ«?­³&lt;°}?ÒïF%Z³?_x0004_­_x0004_eT¹?,îo_x0005_áû ?/Ùu8½?Àÿ¢,%_x001B_¿\,_x0004_öá¾¶?«q_x0016__x0007_1¸?ìF?Ìß_x0005_]¿q_x001C_ã¬Q?½éÇ¤"¿Å_x0014_æÍ-q¿'`+ yÃ?HMà#§¿!_x0002__x0003_.ër»?§Ë-gêØ¿_x0006_£
2V³Ç?S¬)E(E±?;'ò6 Á?ºU¸V?§±Ü_x0003__x0006_Ñ[°?úâZ_x0013_Wu¼?õ _x001F_f=¿_x0004_ÜQÿÉ¿AÛCÓ¡¿I×c_x000B__x000C_ ?RÏ×Î_x0007_ôe¿?;+Þxª¿_x0019_¹wÓD?æÍ»­?_x0017_f6_x001D_µ?&lt;Ì{ÿeå£¿öÇô¥_x0003_iw?¯´bçåq¿_x000E_Â_x0001_}À¡¼?)P4èÆ?jõ  ?Öë³_x0003_Ø¿`$ý&amp;¼?_x0010__x0012_Bó¥«?W$;-º²?_x0005_ _x0008_R$Çd?Ô_x000B_&gt; G?Ì_x0017_wq ¨?/_x001B__x0002__x001F__x0007_/_x001D_¿;)_x0003_ÀÅã?ê).*ò?_x000B__x0018_Ì|¢f´?aÅc´T?(åê¾k¬À?X¶Ø³`°¿#!Án8$¿_x0002__x0004_ÃÓb_x0016_Ó~§?§5o_x0007__x001A_ô¥¿_x000E__x001D_ÔôpÈ?ÖkLèÊ¤¿hP¬iA¿0.ü®Â_x0004_?_x0012_ß«þ³/§?Kû=OÝ¼¦?Nn¡lïÐu¿¼úÒÕ"C¶?5öýH£¦¿V´\Ï\§¶?T_x0016_ÁÚo|Ä?9:
KÂ?2w0«-?s9¯Æï_x001D_?_x0004_z_x0016_V0§¿'0£é_x000B_Ïz¿*I_x0001_ùæX?¶°Ad]¿_x0005_*/èóX?!»_x0004_ÜXÄ¿1ñP&lt;¿_x000B___x0003_QÖ_x000C_ª?Qæþ_x0019__x0003_î¿Ø½Ò©×Ç{¿Ð_x0019_u½û¿Vç¨_x0006_W&lt;¿~!#ôª?À©©Ê,¼«?öÊI­«¿Å_x001D_üS_x0001__x0002_r¦¿ôõ?#K?M_x000B_÷um¿øõ÷!_x0002_ ?lD}0©÷?º¬äòË¿_x0019_¾ ¸É£?[rÅîQ2§¿¤Ïèé!¡¿ÜÏð_x0011_3r¦?O_x001B_5.YÔ ¿;T1_x0015_Ï¿A³_x0018_ß½?¡0~ûY¦¿3S_x0001_Û_x0013_º?_x0002_àá;s¢¿£%}9¹_x001A_±?;_x0010_M*?rî¸X ¿QÍf/º¸?'ëÑÁ´?._x0018_G.72¿ùã*)_x0001_Ä»?Í°¿y´?µWrÆ¿¿}Ú4ôc?ÂÁMéX¸?_x001C__x001A_c /c?O(ÄOÀ?%TÕ¾ú¿£y_x0018_#&gt;³?PVnó`s¿_x0001__x0002_:_x0012_íÆ+Ð ¿@2¯8í?UÅo_x0013_Þ¼?c_x0002_p_x0018_y½¢?`µØ17Â? âÛËô ?ÖkÑi±A»?Ê{ 
T¨?3°¢_x0014_k}µ?_x001F_6êÛUx»?w}=Lf?Vé{{ï2¿?ç­6,ZÀ?_¨ÐÒ. y¿_x0007__x001E__x001F_³J?®âIÌ¼¿?L]L¼?Vò(ßg¿&amp;sÍ=£?x©Â×¿¢ßvdwA¿F_x000E_¯ær_x0003_Ä?)ÚM©Á_x001A_v¿ËßGJ_x000E_/¨¿¤H¡ìhP¶?5;Ö_x001A__x0004__x0011_X¿6_x0002_äê?ÿ_x0018_5$·?@ßj¿_x000E_¿w_x0010_§­u¿ù8"á_x0006_J©?0!â_x0001__x0003_Á_x0015_¯?~ÖÜa»Æ?_x000C_æ2?¦¿+&amp;àH¿Þê»+Ê0¿Nê+Ý´?_x0004_ÔRäZ?¹âg`8³?p&lt;µBmÀ?ÔQ×½#»?_x000C_/_x001B_aìä¦?5Pc§?Ç¼¿Öòñ»?ÞÎ?¶_x0003_¼?Ð´_x0005_)?!{à-#u¤?_x0016_¢«_x0014_¬?
ÔM_x000E_Ï/±?WÓÝ¼+Ê?~é_x001E__x000C_C0¿&lt;ß_x001D_r9?.;[Êbq«?þíOj{g¿×dªð_x0004_D¿M_x000B_I_x0018_Iì¡?§Ç_x000F__x0007_ÀÇ?°÷-ö³?Ó¢q'g_x000B_£¿UEm_x0005_¡¿`Ðb{?äÜ_x0002_c¼°?_x0008_àÎv¸\¿_x0001__x0002_{_x0006_Ê¢_x0004_§¿`^À·_¿ áäf&lt;¿äÕc_x001B_ñÃ¿ô)|Ø_x000F_i?_x000E_¤º."
¾?¥¡%½_x0011_?FÇïrõ©¿N+eør¿4ÛJa5´?XSyh¥?Ï_·¿ÞºÁ?Z)¥_x0010_m°?þãUtï¦?)8BGüi?JÝDèÆ¢??|7³~¿±g[¶¶.½?;­¬nÊ¿¸}}8ÕrÀ?ì»jnw¥¿tb8 _x0019_[Ê?_x0017_a &amp;$¤¿W«­&gt;8ä¶?Ò
²°8f?`½r¦ð¨¿°Bd¾I­?³w |¶?_e±Ûÿ£¿^é/è¿0M¸Í_èº?We`þ_x0002__x0004_=÷¯?"æu~_x001A_ß¿®_x0001__x0003_ËÇ©?ÎZ=Æ ¿~_x001B_^û!õ¿_x001A_}u_x0010_M¡¿¥ù²¼¼£?UÏEìfº?±$Ø,ñçÁ?s_x0004_|ÃÐ¶?ÿp2Ð}¢?£Ð¬\z³?_x0012_½E8£?È¿ÝÁBl?³?¢_x001B_~o¿Oà¤tÒº?âð:*Ìü¼?'æ_x001C_~_x000E_?ê;ëÛõÜ¯?`}!b{Áª?æ_x000B_8Àù?´ãJD8ÿ¦?_x0010_Â¾#§p?0í_x000F_&gt;e?ð_x0012_ìÝ ?äH%Ø×W¿Ý_x000E_A°ë°?R1ØHKg?s·_x001C_¬5Ü¬?±)&lt;ú?_x0003_ÝÂxG ¿ø@¯x?_x0001__x0002_ê°3¼±?Zhfû~£?îÒ VÍu²?Á¨Ì_x0004__x001A_É?_x0006_CÊ¼I&lt;©¿LI_x000F_K²ÉU?¡àµ_x0001_òÔ¿EßÚ¹­À?À!ëB­?fÚ)di²?-~Ã_x0003_À¦¯?ß°°^£r¿Bû»+Ci¤?_x000B_+õ¯_x0005_è4?âé_x000C_e_x0001_À?¥ÔÙ/?_x0014_\Û){Í½?R_x001D__x0010_îM_x001E_À?Ìn_x0006_7S_x000B_?È_x0008_9^E?X¦¯G¿µr_ÄF©?ÑZ¿Jg?_{¼_x0012_¼¿vvi_x001D_h´?'_x0006_ì8ºª?ß Hú_x001F_?y^G?·¢¿ötkçD?8ø»ªTá¡?¼&gt;¸0 ¿ð*_x0011_)_x0002__x0004_'d?puªs¿_x0004_wPÐA¿y}_x0007_îßÝ¿UAº¶oªm?¸_x000B_sqDp?Ã_x0005_Fws¿çå-bÎÞ¹?W{_x001C_¿¿L¶_x000F__x001E_q½?ÜØö+¿E_x0013_ÿó8â?rsºVºÊ?½_x0004_Y_x0018_¢?íÛ9tO?q_x001E_Éõa·?D)À_x001D__x0001_?&lt;C×Â_x0004_ç¼?e`õ¼Ò+?_x001F_nÔÓæ_|¿_x001D_
Okø¿è×¥%Eð¬?¸),«C²?²_x0015_¦Í#?Ùrâþ_x0001_?_x000B_&lt;V(¬É¼?_x0001_òGRN¶?_x001A_~ËèB2¿¹¸ÄÑ_x0003_[¦?+}Vx¸_x000C_Ä?v½?Þ_x001E_?o¼._x001B_«?_x0001__x0002_ ¹¼mÕ?Ð(Ð=¶¤¿½»3_x0011__x0018_s¾?\Åèªý'½?jÔø±£¦¿Dg_x0003_^¡¿/p_µ|¿"chÝÃP®?Jø_x0015_°ã±?4_x001D_$¹¿_x0006__x001F_Ë_x000F_It|?rhÊøø ?ÝjüL_x0010_c¨¿(DY:µ§?l1%\&amp;Ñ?!_x0015_£¿m´_x0017_û_x0010_{?à{3«_x0007_ì¿s½÷T»?To¡¦u¿R&lt;QjØ\«?èÒAÌ©¯?È _x001C_BW?@_x0007_Gôµ?_x0017_&amp;óÜ¶¡¹?Ó-¼ð_x0010_;?=O_x0002_s?D]ú"?£¤?MfEñ_x0008_¤?»±$08;?6L^ø¥?ö="Õ_x0002__x0003_£¿_x0003_Ì;áú¿¾Ûµ;YÂ¿5p/¾Ù_x0015_?(D7w ~¥?¯3½_x0014__x001C_p?ºë_x0016_R&amp;?)ÑØ¼ô_x000B_¿¬@h¥¾\??¹B_x001B__x001B_¿¸£²_x001C_¥º?mí$d_x000B_¨¿£ª¨f¿.%Yÿ+?ç98\Á?_x0019_(×¸g÷¬?&amp;|)pQ?lûh£|,º?ÔùÒxTã¨?=I¸_x000B_°?ÚÊöä¯Ì¨¿ÇYÙJÃ*?_x001D_C_x0014_Íi§?ì _x0007_´_x0015_T¢¿¹åeÖ.Ù¿_x0003_ñ_x0007_¨?U:+þ­+É?ºõo¦·Ç?Ù±Èå§±?_x0001_b](R_x0010_¥?Ñ_x0002_Ô_x0004_p ?&gt;ÔÎljS¿_x0002__x0006_âv·m«ä ¿ðA dï[¨?7_x0019_?QN¢¿_x0011__x0006_Å_x000B_¿²?÷7#Fm(?û.KR ¿|¿m¡Ùj?k`ç&amp;_x0018_¯?7h_x001F_Uz&gt;¤?$%__x0018_Éä¿L"þì&lt;a9?àôÜ&gt;{¥¿cjá¶¼?/»FÇ¿ªp¨ôÅßÇ?¤Hôæ_?J_x0004_äoª¡¿_x0017_*âdÝ¿å_x0014_ÿÈG?B_x0003_XùÉß¦?Q¨._x001E_zÁ?pòQ¢s¿_x0018__x0006_'Hp¿_x0013_D\_x0001_ô¥?u _x0001_k_x0018_¦¿JpØüà?Ú¦_x0005__x0004_¬¦¿_x001D_í¥¿Vû«K£?njËP´?¥ £_x000C_?_x0019_©?ÙÞ-p_x0001__x0003_óZ?¦ï»â_x000E_?Iã¯êï¿´f_x0011_²*¿¾ÀW½®x?qbþ]'µ?_x0008_½åÙ´$´?xü[n¶?_x0016__x0004_èv§?_x0015_Ñá³¿_x000C_tKÈ_¼?Q«+PÂ¤¿GJj_x0016_Ä°?L:ðÚ_x0012_,®?îñpµÑ ?b_x0003_gd¿d´SÙXf¿_x0017_gyÂuÌ?½}_x000F__x0007_Ñ£?_x000C_W¼ª©_x000B_¯?øgÚÇ¿lT8Þ_x0013_Å?Ü6V_x000C_£¿»÷ô_x0014_!¥? b_x000E_ÃÎ³?F¥G­Ðº?:Úý_x0012__x000B_KÆ?±,Kç¸t?_x0003_·ÏfZa¿|C_x0006_Å¨¿_x0005__x0002_P¾?;Ð¶_x001E_Ù¦?_x0005__x000B_È_x001C_±R"z¨?ôõñë_x0003_ø¬?_x0015_)&amp; ¦¿&amp;PÅ««?_x0011_ow¶Lü?¾óyþÒ´?1_x0003_I_x0019_m¡?Î?8Ë¿YÊòw¿7¦¿è_x0005_W_x0004_0¿z_x0018_¼Q_x000F_?ïÖ'c:Þ¤?3_x0001_óI_x0006_·³?ácmáF¿­7îÍ5ª_¿ó Í_x000C_RÆ?_x001B__x0003_ß¾[y£?#¿µ°8y?_x001C_ö_x0003_5yW?Ó_÷ÇNÁ?/Æx_x0007_U_x0013_ ¿}+¢_x001C_ª?ïÅ!¥9º¿_x0008_I.O2`¯?ìZ-zK©?¨Xß_x0005_H?y´®ñ»z¶?d¢eûe_x0006_¿¨$_x0002_ìnÂ?&lt;OàTù­?Ð¤Xþ¨?ä2¡i_x0002__x0006_í_x0015_·?9$$Ê·?ËÃ²²k]°?_x0018_Hùja1¤¿êë- ª¿
0¡q_x0004_S¦¿Ât¹ßæTË?,¤úF¿jº?V _x0017_\¾¿+ÂH/.Ê?ë¸e6ýèk?_x001B_ek&amp;v¸?búañEð ?_x0002_jã#_x0011_?&amp;ìw°_x0016__x0012_ ¿_x0007_Î_x0003_¯_x000E_¿Éî_x0007_ÐÃY¿sZ_x0010_dèc¿îmUþ©ß¾?_x001B_2_x0007_;_x0001_¿E¿Òæ&gt;ë¿å;qµÔ&gt;¿¸+#_x0001_¿?kïÊñç ´?È+L_x000F_ç9?²×Äºeù ?Tí56k±?j3Ì1cZÃ?_x001D_/D¶,¥?Y_x0016_'îÕ¥°?ü}_x0005_8x¿ÑáÛ_x0008_L¢?_x0003__x0004_,æÞ±à)¿ÅãY64_x0012_?Oìâ+[¶?6öi]¡¿óv§9.øÈ?NËÇ_x0002_È¬?Âm®¾O6Á?_x0015_É\\¿Ø«¥DîÎª?e_x000E_° ¡¿ª¡o_x0011_EÉª?Ô_x0002_t=fÊ£?hÓý_x0014_Êc¿O_x0001_v³?ô(ã¿þ?ÿºóò?ú,«O©¿0iÍjÏ2??+ç_x0014__x000E_¯?y¹¨¬¥ð¿_x0010_}_x0016_äøz?îÍ¿YA¥?Rjò9s©¿tÃ_x0004_sê¤¿_x0018_b§_x000E_½h¡?Çh­ðÎCÂ?ïî4ÛÏ?RæÞ 2«~?Õ/¸AÓ}½?¶~ÄÈs_x001D_¿Á;fÚªÐ£?_x0016_C_x0002_ _x0001__x0002_ð¿)Ñ o{ ¨¿ªÖ®_x001F_Ä? ?¶§_x0005_U3X?ÒÍÖº_x0006_Þ¢?_x001D_Jâ_x001F_ç«¿¬Æÿ+Ê_x0016_±?/2üº_x0014_E³? &lt;ÛbØ¿)ÊÙ;_x0007_I¤¿ñj6ða?uÝäAÛÇÁ?o£ã_x0016_»?épm¡Üª?Á§¡aqV¿?½÷²Tæ ²?Ê"¾ A(À?f6uYë?k÷¶´°l?+*8ÁÆ_x001D_|?­¹Í_x0008_­2¨¿©ýòÙÀ³·?8Ï_x001E_3¦?uÌk!m?²¿XÂ¯Z¿m?¡_x0016_ÜY®?ì|ÿÒ[@µ?vÈ+¼_x0006_µ?îxj±­&amp;»?_x0001_Vè_SwÆ?òÇ-'/º?ûëú_x0014_G¦¿_x0001__x0004_²Ü_x0003_÷·µ?üÓ7L¼%§¿èßð#ù©¿Â$î_x0004__x001A_wz¿P_x000F__x0013_õ08´?-_x0001_%k_x000F_­?M_x0004_I_N­?è ~j_x0002__x001F_¿dÂïB©Õ~¿õÚ3*¿bÔ 5\¿æ"&gt;¿_x001F_I!§¡¿ÕØã#G¿N éÙû}Á?"j_x0016_Çqå¨¿_x0019_ l±8u¿£ëBc@·?_x0008_N#zfµ?ë­njü¡¿Ç_x0003_Þ]_x001F_ýÂ?­_x0019_&amp;³ª?­Y5l6ðv¿ôöoHg_x0010_l¿ÒBå?áK#¥ÈY¨¿_x000F__x001B_¤_x000B_T»À?ÌlÔÙãÓq¿_x001F_ÖïD¿«0±Û¨£?_x000E_tGt«¢?mº¶ì_x0002__x0003_iU«?ß_x0007__x0007_Ì¿Ñ¨N ¼?$=e¿wÍÎàé¿ÜÅ_x0002__x0004_Î²?y´XÔ_x0011_¹?.%çæe¢?_x0013__x0006_ïÓ4o¿\ÅÓEÌ o¿Çé?©_x000B_¿_x000E_ 7¿¡_x0005_çÅ¶?^¤èOÍ ?_x0008_Îiî
²?_x0015_Cí?7ÀÎr÷¢¿!ö_x0016_rðC¤¿"Â_x001C_É¾¦¿â»ÚîI°?Ñ:`PDa¨¿ _x001B_|_x000F_?lñD_à×¿[|«a]²?Î|´;_x0001_s?mL *ßÁ?)Þ6ë¤¿kiÉ_x001D_= Á?ts_x000C_ÎD³?ò²(ÿH§¿ÿö1u±?°áaC_x0010_º?_x0002__x0004_ìÎ%Ñ8¿Ï¬qÌÚ¿«ÆzÐV !?&amp;¬Y_x0012_t_x0007_Ç?$kD;©?ê3êkzdÁ?_x001F_}/Yàj¿_x000C__x0005_r ¨;´?ß\"³]x?OÍ@Î_x0015_?VÒàöàn­?_x000C_õÚ¶?W=°ù±?_x0011_ôVvQ»?h­UâRÊ¿£­¤ÝýÛ?ï»_x0010_»¡_?¡Bb#_x0013_?æUj_x0010_ï¶?@B_x0002_?®_x0003_:`{¿_x0004_Ì_x0018_vr¥¿çzKAhþ½?mÇ_x0007_?®_x000E_rïµÖ?ç8_x0001_"?ULÊï1¤¿¼ã*/l¯ ?_±+:ò?*È±¦W~?_x0010_¸@:Ú_x0002_Ä?K_x0005_V¹_x0005_ _)¿_x0006_³ëÜóÃÁ?^ëÕ×½¿yPè¤}?1ãÙS?äJèÀË¡?¬¢7?·? Ã&lt;ë:¼?k¯¶?|_x0007_æ,vÈ¿_x0004_&lt;1^´Ìy?°w»Gßz?è¾;PÓÂ²?§'_x000C_³Kk¨?ìÔâÏ_x0017_·?÷_x0003_ _x0002_°¢¿@J/^¿'O¿ß²¿&gt;^_x0004_¼'À´?Ì¼=9Q_x0017_¿_x0010__x0001_rò¶?_x001D_íðP§?gm{|ÐPw?a_x001F_ùë§?Lµ\-`Ä?DN6a_x0013_ä³?ÝsøÿØ¿Õ_x001C_S£hy¿xàôêÖ¹?)Dë¡_x0008_]S?&gt;7F"P_x001D_¤?fùÒ÷Ç¿_x0003__x0005_ü¤÷Çí¨Ã?s_x0011_é_x0014_º_x0001_x¿²7h ´?Ý_x0013__x0012_ÿGÑ^? _x001C_ÂùÞ_x0018_¿@ã/_x0001_;´?z0_x0016_±«¦?X¡Ñ×_x0002_Á?£BN_x001C_Ð!Ã?
±ùl_x0018_s¿¯¿ |t¿_x001D_A¸m¿4úb_x0006__x0002_?ý¥ÁNÛµ´?ªÙÙ8{"¿_x000E_¶_x001E_*¢¦¿l°fØÑ¥?ØP
_x0018___x001C_®?AlëÖ0Å?_x0004_ý±g¸k¿i`Öã ¿Ao;_x000E_k¡?Éoj¿£sº?Y4Þ &lt;ÄÇ?LhÌaåÖ±?¬¯ëg¤§?#_x0008_½_x0013_®?1À_x0016_À;y?ÜÎ,çÝ8¿aêÿ,_x0015_Y¢¿ìH&amp;S?F6¹o_x0001__x0003_&amp;·?Xµú"Ñ»?3l³G&amp;e?4¦Å~C?ÑEÚÛ2 ¿q`ã ?¥ø_x0001_Ò_x001F_¾?-
äM"¿·ô¾| û?l÷Hs(D_¿º
ôû$¶¿ÜpaN
Ò?ëagtå¤»?_x001A_qðXª§?`íbë¿Ém_x0015_¼Á?ïå¿i¯lª?P(°YI.¿ ð(Øëµ?M/ÿæ« ?
¶Å*Í¿s_x0004_~ò¼?ï_x0015_&lt;_x0007__x0010_"§?¥ÈÞV#à´?Ýo?
~½?HÖP*_x001A_¶U¿`_x000E_þ_x0002_-ª?Å J8±?Ê`ce6Ì¿_x0008_õúæ/Ã¡?·,!wr¿ýùÉá¿_x0001__x0003_y²U5ê·?Nêïª{¿c÷ °?Z]K_x0014_Ð¿»!8ñ°y¨?Õ?C_x0012_NP®?q_x001C_Y£é·¿_x001B__x0007_Ú+´Ã?j­-H¤¿_x0006_Å5«1?Êº7½Þ¿ª
*Ó¿ðÉ_x000F__x0001_£?
(+r ¿±N¤_x000C_¸¿·júç_x001D_¿Ç{b½p²?9ÅÖÞ?Þ¥© ¿W½bP:¸¹?_x0010_F.~Á?»£Bõâ¯?ÝV+âr?VÉó`2Ã??Hõ#Ñ_x0010_²?±Ç¢ð?º¡¿C_x0002_Ù:¿ÍÕz_x0005_cÆ§¿ _x000C_Á_x0008_ÅÁ?þlÎ0?]ÌÖ­³«?Õyo_x0001__x0003__x001F__x0012_ ¿1_x0003_ú"É¯É?Qs6ê!B¿_x001B_ :Ç_x0003_¶?¥f®2;´?àèC{A`¿ÛïÌD_©¿»Âü­J¿_Z_x001A__x0018_ý_x0002_~?Á¸ÆUø¯¿§ª·è¢¿_x0015_äëªs¿t!ZiÙk¿¯N_x000C_(Ç?«ò_$ð?¸Éï¡±n¢?èùðR_x0017_V¿ÿÄi0:¾?©¿­Å?"_x0002_m»äP°?Ä#ÎE=À?Ïè1Í]ø´?¨_x001B_X]¶?¦_x0018_Õý-¿b._x001C_J-U?¶¤QQìÝ¿jSç?E¡?i_x000C_6tð¿XOj8T·?H}_x0016_~_x0013_{¿½jZÎõs¿º cÎ¿&gt;¿_x0002__x0003_á&amp;e_x001A_yK®?¾î.~G_x0011_Á?tI yaI¡?¦_x0014_S_?_x0010_«jÓ¸¥?Á$ó(Þ¿Ý_x0010_ÎK&lt;¸?ÝÑîÌÇ¿ÀÃ9ÏÈ£½?É=´ºyñ{?E *0¡¿P_x001C_K¥E?5_x0007_}_x0019_î?Íd§^´¥?o-zX_x0017_0?ù
û_x000F_åÀ?ýnÝZ°?Q¦û|_x0001_Íµ?_x0005_Ý=?±"ÊJ1ã¿pí_x0006_°?Úi_x0002_ü¨¿KZ=\³Ê¤?ÙªÆ»¥?¾,ªµ?¯ïz³2²?ýE_x0002_4_x0002_ö¦?úâBvr¿ÓS9:p?«_x001D_Â·?¶_x001E_¶.½R?=æ_x000E_&amp;_x0002__x0003_¹·°?nQæDáT´?D²_x001E_ÄF*¿,c5QU ¿ç,èÅÝo¿Á8M¹_x0015_?Â[¿[/¿%õ}[DÞg?&gt;ç_x0001_ëhT§¿_x001F__x0017_ácOo¿-ø?ÕY¶¸?Fm_x0015_Ø¾§?e9
-¿ËÕrØ¾_x0003_³? ÍkV)²?v_x0007_V_x0008__x0019_N¿»íT¹_x0006_½?}Ýì:w?ÌjÀâÁe?f¢j0¡º?þ_x0006__x001B_ïi_x001F_o¿_x001D_íãY·Ó?s_x001B_¿Ñ#LÈ?*=´?Î_x0003_Éó_x0004_2¯?ÐCÔn·(¿ô²©2?×*âúv_x0011_¶?_x000B_ÜHF´z¡¿Y%iÄN¿ygÎÝj?88_x0006_OVt¿_x0001__x0003__x000B_ë%R®y?7HñYõ¨Ê?_x001C_ùÊ&lt;®ß³?¡ïÜ1_x000F_´ ?l[¶,ü3À?¦_x0008_Ûy5¯?s&amp;£KÍð ¿eæ|Û{v?÷o|fß·?×Àá,?Hc_x0008_Ð¸¶?ÁØ¥Ð°¿f&amp;dÝ·?-õ_x000E__x0007_½?þKG_x001E_J×¿çÝõ_x0011_ø¡?pQÜ_x001A_ß ¿ÙÝyW¾_x001B_¼?áÝý­Õ³¤¿,_x0016__x000B_N
·?¤lÑý_x0014_¸?Ó¦_x001A_òtdÁ?0k_x0002_RvÄ?ÂV¤Zø¿!TúÜ&lt;l¿¼_x0007_íÚ_x0017_.·?£ÞHëA¹?S6ØÄÌ?zM_x0016_ 2©?^ódJ!°?1XÑØ'é¿¦´h´_x0001__x0002_Óÿr¿hp_x001C__x0017_Cb¦¿¥-ei}ª?¼ ÄÖ£Â?8ã_x0001_Pµ?9_x0003_ÍrÚ±?8«[X&amp;(?A¹PR
Î³?ð÷&amp;Ä&amp;_x000B_±?þPÏúÔ6À?.ºÁÎÉi?ï_x000B_­_x0013_ôT®?æG1-i²?ÏN³4_x0014_Ä°?¿t_x0005_´?(»?/ÚÂ_x0004_Ïª?Võbð½?"_x000F_ÇÔÄ?Åî%$©¿}l_x0005_*u?n£Uh·¶?·õÖeb"µ?á_1_x0006_56f¿É_x0011__x0015_®Ó¬?©_x0013__x0017_I_x0005_¿m_x001C_rÛ.V°?_x0007_s6*=Oµ?'ºuõý¶?t¾Ì~H?lÉXcS?;Êl9eò¿iØ¸lm ?_x0002__x0003_¸]ýÑZ]?ÉB§Ef¼?î_x0015_zÓ8#¿Û§±_x000B_ýî¥?ö¬Ô},¼?ûÝ¶
ù?$a;6Íð¡?½ý¸_x0008_³Æd?2ühw'ª¯?Iìë¿ß _x0010_dÅ?wW¸:R_x0002_~?]
Zk_x0004_¨¿Ø_x0010_vÐrq¿°_x0012_
B¶?XÙÓ_x0001_(VÅ?b_Îó _x0008_¿_x0005_EàÉ·¹?ÿ;_x000F_Ø±BÇ?­uZÁ_x0003_W¾?*ýê¸2??j.Jþã^¿³Ät"ËÈ?_x0008_ÞH·º¤¿2qËSºQ¿z!Xc=r´?\É/JòEE?ýrQ}Æ5{¿ÚÓ·Í¬O±?MÙj_x0010_;1? 0_x001B_Q ¿¥.V_x0013__x0005__x0008_ÑRÊ?^-Ù[_x001E_i±?¾_x0007_Z_x0003_³?°¿yÚÙ°?ú2ÄoÒ_x001C_Ã?¹"#NÛÊ?D@¾+´?_x000E_ÚÏ°!ø¬?b_x0013__x0019_£_x0010_?µI_x000C_5¡¿_x0016_8Ø©Êx®?C3Â8ï?_x0017__x0015_N­Í¥?ÖÄù_x0008_Z2 ?OþÓ¤Úg§?ßY_x0004_G_x0019_£?R_x0017_]Kþû¿Fô_x0005_d©,??ý¥ì_x001D_È¾?ã¨_x0002_÷_x0013_À?²ÞÝéÊG?K_x001E_b¡¿JA_x0015_¼^¤?¾û_x0001__x0003_6o±?pjy&gt;í?ýÈ"ÄJJ?_x001F_$úp|©?î/B[~¿§_x0006_Ã©#±?HßÅ»'*µ?&gt;Yã½£p·?ãµ"³Uj¦?_x0001__x0003_õ©
Hæ¸?Ã«_x0014_þPÑ?_x000C_(¿üôµ?_x0012_Å¬ØÛÂ?Jaè«_°¿_x000F_]«$Ì¡?çHÀ§¤;¨?ê9½è¿?\8²_x000E_0f?¨B_x000F_¬U¬?_x0001_k¨±%Ä¤¿«À_x001F__x001E__x0012_?KS°_x0017_dz¿º}_x0008_ä©ë¿ÞÌúUL¾?d_x000B__x0017_FYÏ®?Ê¦¹_x0010_Ïp?_x0011_/è·ýº?×_x000F_PÏm»?þ­u{_x0016_¤?ÜJÞÚµ?HykÝ¿=yº¾¢¿F_x0002_Îô¥¿åy5LüÁ?iïùÆç­?²À_x0014_èÏ¬?¹_x0003_ÌX_x000F_¢?ÌyµºØx?ý^ÈÂ5]?_x0015_èúgþ?_x001B_Ô
_x0003__x0004_Ð»?_x0019__x000F_1E|®¿5|½T:'z¿ð%ÔÁXÅÃ?ð_x0019_=/h¾?¡f¸D¿Ü_x0008_°?ËÜT$M²º?Áþf­_x0008_jÁ?:_x0003__x0002_NïL¥?_x0007_²_x0011_XîÃ?»zÍä¼?¿ÙGB_x0018_ùc¿âþl^µ?R8&amp;o°?_x0013_ÛÂÚí¶©?ÞH]ü#Ù¿à:[Þ&gt;¿6ÒLÕBc¿ÜmÇj5¥¿r_x000F_)_x0001_µò¿«:[è¸_x0018_¡¿©Þï?1²?ü°aú°?_x0016_
ü\õ{¥?m_x000E_»èàt¿¼wbÇ:_x0001_£¿`.Ì ¢ß±?ë&lt;ä?µ_x0006_&lt;Wk+~¿lPÏ&gt;(g¢¿¶}]Ò¢¹?_x0006__x0007_©_x0019__x001A__x0004_n?Ub_x0015_Õík¿ÄK9ÿ­?Î_x0002_ÇA$dp?­jýëU?ã7±_x000F_fCy¿$··3ªc?8x(H k?Vgæ·ÛÇ±?¹P_x0014_0÷²?·ãÉ\[¹?y_x0010_Xs¼?FQµd»|¿2uG@S_x0005_¨¿À1ÚÀ¿V¡1Ã_x001D_?pHÚ¤ÄÞ?_x001C__x0003_a_x0007_ß¹?Xð_x0005_CÒ¢¿*§WÐ?÷¦?9±¤}¶?n_x0013_4_x0003_Y­?×ñ_x0001_29?$_x0006_0_x0017_x¿¶Ò\Uß=¡¿Ère9R´?¶më_x0003_áÀµ?_x0007_ðùmËÒ¿þâ.úi?¨«Óé&lt;£z?yÐä_x0002_U@:?r*µ_x0001__x0002_&gt;_x0006_Á? wq3_x0004_X?_x001B_JØÛII?_¯Ì8.£¿mî9V_x001F_ìu?2Ô_x001F__x001C_Ç¿#_x0010_ìÆç±?Â¤ñLÍTÁ?'_x0019_Á7_x001A_ã³?K=ÔXkß§?³ï®10²?¢xí»"È{?bD4
h£¿´Òn!d¨? ªfhßC¯?¢Ö:Á?3&amp;» K¹­?_x0010_SþU_x001C__x0017_¢?§æ%_x001A_M¢?±wä
&lt;_x001E_?÷ëIÅH¹?¿2'] ¥¿s(X·Ó?yP4_x000B_øº?¤P"ÍÁ¿B([Á¿Í?æø_x0018_&amp;?O]O±°?Õ)´öÄ?Å_x0006__x0014_LF_x0014_¬?õ_x0004_I'J¤¿ ÿa`»¦?_x0001__x0004_R&amp;ç&lt;tÛ¨¿_x0006_9´å_x0007_t?"bSs+z?pî-[Ô¦?é_x000F_\?³?_x0011_yfH_x001A_0?FÚ_x0018_D:ô¹?+_x0012_â¸S³?y_x0013_&lt;a'¦¿¸ek$P~¥¿QvgÕõÚ?Åë©êÍõ«?\¨VËÀ?V`ZIq){?C_x0001_ÐJH_x0002_°?_x0004_WM`VDÂ?ºq_x000E_­t¿²¿Ø³´ü²?ÚêÖ¥Á_¸?Ééí~Ô¿÷b.#_x0002_¸?×?Nì4£¢¿ø¶µ3.Ù¸?3¦ðù(LW?/?¨!4?_x0010_Á_x0003_ï=­?_x0003_ð_x000B_õX_x0016_?]Á_«qîw¿ì_x0014_§F`m?Z_x0017_û_x0003_¢¿{RKn_x0013_¿?Þ²¹ä_x000B__x000C_MÀ¢?LÍÖ5qD¿æ·´æ®´?EDöç£¿_x000F_­S î_x0004_¿ [ô|4±¿te*ðµ?_x0014_×hÀÏ?Qf¿Hp¥¿»¿ÿ_x001B_&lt;i¿Ôa±´§i?tç¸§¬_x0006_¿ü¶I¢¸°?ìmúÄjÙµ?ÎlÙãÇ`?«L9 ­¦?¶_x0017_ý_x0011_A}?­és_x0017_¥¿"_x0012_d_x0005_
´?&gt;9!Úlñ¿ò^¡®_x0003_¿_x000F_Æ_x0007_}×?U_x0016_
îd,¹?×{ñ_x0001__x0004_A?_x000B_Àú"}=½?_x000C_¡_x0002_§_x001D__x0018_²?ýËI_x001D_Ñ_x0011_¿°xnb_x0016_µ?&lt;ÔªB¦OÁ?|$_x0008_:T³?¨5"!\¡¿ÌÞ_x0014_&gt;?_x0001__x0003_:9Ruú²?³¦ÏÊ¿'_x0005_fÀÐ¿pV'&amp;ZZ?àñ+_x0013_ñ÷¿¾ÏYn ³¡?WüéIô¡?=á_x0007_b·d½?©Uk_x0002_¡¿N´_x0005_´Yu?Ó&amp;(,ù?ô!ÚL·º?_x0017__x0002_È9Î_x0019_Á?Æòl©¿a¬A}9 ¹?¦GË)G?_x0007_ÜßZ_x0015_x¶?_x0013_E0óV²?±ßÃ¼?U¬ã^ª²?øtÙ&gt;t¤¿Z_x001B_îÃ?$_»ãÖ+?§&gt;Ý/Y ¿ãäô_x0012_õ¯?ÃMnN?ïÚøÙ_x000B_?±&gt;Sbw?ú¿Ìw_x001F_ ¿ï#G_x0019_úº?ä¹ÚÕ?_x001A_íZÈ_x0001__x0004_Yix?ã_x0001_UÐ_x001D_à?_x0014_=*q.´?sóLÙ¿;eÆÍÍÉ«?¤±³í§?(iÉyb%m?.§_x000E_t]_x0007_·?_x0007_ÂºC_x000C_?ÿ­_x0019_Úõ¿(ÁÂ_x0007_Iø¡?e=¤Ì¼?u:ÝT=¿·?íRP@ê?WÜW»?´_x0017_Dï4¶?õå»*¾?;/WGW1¿HgÚé9¨¿²+_x0018_ÌÃ?L'7å_x000B_?_x0001_Ç©áÑÁ?_x0013_¡Oé_x000F_¢¿_x0013_ÔèÃ§t?_x0016_Å°?ª_èê_x0003_¼?_x000F_#Yq_x0016_½Á?Ìì¦R÷³?Ñ8É¯z?ã!­I°6Á?ÊÍ2æ¾¿h_x0012__x0002_ð^¢¿_x0003__x0004_7_x001C_³gÈ¹?ëÔæ/Ä¿3;Ò|?_x0006_èA¤_x0015__x0001_?{òÿ3¶oµ?:_x0012_s­r?_x0004_Ý³äå:?Æèíù_x001F_¿+îfjX/µ?_x001C_ÝÞ!Ñ­?t{Ðý¿ÎÔ°åé?_x0003_¬Å.ß¤?R_x0002_ü_x0017_µ?ü_x0015_÷äú&amp;?_x0013_$/Ëij©?_x000F_±ÿK,À¤¿Íè&lt;*6k±?0Ø !¼¿P\UÒ¨Ü?Vvª1Hú?&lt;_x001A__x0011_ð_x001E_ÖÁ?©o_x0010__x0014_jÇ±?«Dâç"?7*_x0012_xn±?ÍÒÑ÷ZÁ?ç_x0012_`kð²?_x001C_láS²?áàÈ·µ?ì£¦]_x000F_§¿ÂÚw±¿§¿@i¿S_x0003__x0005_9x?ª_x0010__x000C_þ?±þ¶_x000E_éí¡¿_x0019_LW_x0013_!Z¿&amp;_x0017_)G¿_x0013_Æ?³é}ÅçöÂ?Kð_x0002__x001A_À?±[_x0017_ü¦£?ÙÍ¡_x0004__x000E_fU¿ç_x0013_Ð¢?ýgs·G¢¿g?÷Ü_x0013_¿2Qq»_x000C_?'X×·i¼?ú_x0019_ DÚ_x0007_¦?Æ_x0001_À@é?_x0010_êÍwps°?º_x0006_åFÓ¾?`_x000E_)Aø½?_x0003_-.6_x0011_h¿
ÒÅËª¼?ÚúBØ¡¥¿¨Ý¨ñ·|¿aPpêd©¿_x001F_UÚÇAÝw¿(_x001F_Õ«í¿&lt;_x0010_Óh±?§üPã_x001B_CT¿!_x0007_ °?_x0006_T@_x001F_Qº?p·¤VmdÃ?·_x0008_åÏç_x001B_§¿_x0001__x0004_6LD«W²?b_x0004_$t¡¿þô8ð
}w¿¸_x0011_Ào¸?Û?(3_x000E_«?*ÖMï_x0001_ý?ô _ñõ¶?ò#_x000C_E_x0012_N~?K¿ÓË©°?_x000C_»q¥NÀ?û8¶ã@?Êû=_x001F__x0007_ÿ¤?Àb_x0016_-&lt;´?_x000E_Lëô_x0019_?¨êwG-×¤¿rvdñ_x0015_½¿_x0008_UÏ°s´?`ó~+¦??ªý&gt;}t¿ÊWµÄ²?FS]¥F9®?{9ùÿ?JÕ¥¯?6²_x0002_E_x001E_l?È)ûÄ_x0003_v?öZ+­?µá_x0006_ïü ?ºA_x0002_ùñ_x000B_Ì?MÅA^üñÀ?,½-=c¥?¼,&lt;z¿ÉÏ\_x0002__x0008_=Ot¿_x0007_ªË/_x0019_?_x0003_o¬â6¹?Ì£q1¨¢¿Y¢ß îÁ?U_x0010_¹pâ?!ní&lt;Æ?Q¦Jr!nº?ÛG_x0001_r¢¿IÐ@J°?Ññëeáÿ¯?_x0015_ ¶²u5 ¿ü{¿AWs¢¿¢'­_x0007_wéÆ?_x000C_íµ¢x_x0004_¹?³ù_x0012__x0013__x0017__x0006_¹?½.Ã©&lt;s?ì=®1^à¿Fé#·©¿å¿míÞNµ?_x000F_ö;¦È¼¢¿g_x0007_nr?_x0007_@Ýñ&gt;T?:O@ÔØ?ña£jù¿Æ?:cmg_x000F_Ð·?¹=ÐhãÅ§¿l`òá_x001E_-¦¿&amp;=¶çûs?ªEdHV_x001C_½?k_x0003_6E¯_x0005_±?_x0012_*9µ_x0014_Æ?_x0003__x0006_,ar+ÈJµ?½Ê`wJ£¥¿ãøÂ&gt;.t§¿HÞ_x0013_y,¯?°;3ÕÄ?¾AûÓ°´Å?I3KßÕç£¿m#ÞËì!¿?êÉ_x0005_ªù¿ó¹EÖat?_x000B_Ñ&amp;½§¿2á3Òß±?_x001E_ýÞ4_x0002_?ùeX~î|?ME_x0008_¤=û»?&amp;¾X_x0016_b£?¨_x001E_é¶¯?ÏÙý_x0005_zë¨¿_x000B_ñ*ëïª?_x001A_¬¥Ø ¹?´Ðë$°)¨¿~_x0004_àm_x0017_?¦¿NÅ/¶¡¿_x001E_AQ_x0001_Û_x000E_«?­ã_x0008_®_x000F_?Ç*«©o_x001C_¿tn"óS¿ÓÄöp®Á?á&lt;ØRNÒ°?ä,,[ýìÁ?k*$_x0010_¿GP ÿ_x0002__x0003_;#¨?q°_x001C_
_x000B_qS? ýü?¼¡¿á^ìª®?_x000F_Ê»±¦?ß_P¤¦?k¹=ú_x001F_=u?|ûÕÓµõ±?#ÇðU°¿¸_x0017__x0001__x000B_¤Ê ¿¬TÊ_x001E_ó ?_x0019_&lt;Ò¡ñ ¿¶ÍHJ³°¶?dü&lt;í_x0019_±?_x0004_¤Íªj_x000C_£¿·l_x0001_ùW¯?_x0017_JÈ.ò¿+%_x000E_Jq¿  M´S_x001F_p¿ò¡B:¢·¯?¯'O÷o?×ºå¡?zQbrüK¿üÖmräÉ¢¿ÏK_òª?3ó'_x0006_ÿuÅ?0ÙîK§Â?_x0015_ ù¹Õ_x0018_°?ÄÌÉr¿ÞÈÓ%Y·£?L*ú×B_x0018_¦¿C|,_x001D_º?_x0001__x0004_ñ-K¥?¼_x0007_A¸µË¿¢õ|Æ0?_x0003_?þ'¿ý_x000B_Ê&gt;~D?w¤ñdÿ¯?¾×_x001B__Û}?-38i»??2ù_x0011_h¥¾?EHwz_x001E_-e?ÛÖ_x001C_
é¿_x0007_ê©å¤?É¬õZ¿ zÝÑ4¥ ¿_x0006_ï_x001E_õ¿º¨Æ¶}¦¿µÂ_x000B__x0002_­?@Hºä¨½?ì*_x0018_Ö0?üìÒ_x0015_a0¬?%_x001F_E6YK¾?*MTÀ
j¨¿ÕÓ÷Ù¿õ^3ýÄL³?_x0015_GDS_x0001_¥¿_x0008_»C&gt;´?jUmÕÅ?p­¹=ø¢¿Ú_x0016_-eKº¿AÉ&lt;­1¿ð0Ã_x0008_Ä? Ïÿ_x0002__x0004_âëÁ?°È]?ö¿_x000C__x000B_ãjû{´?}ã_x0015_Õ1µ?_x0003_ùÙhG?eS_x0011_+Y¤¥?_x0003_ÎK¢Ï_x0001_~¿Þp_x001A_ÖèÒ³?©'hc_x001A_7¸?'`ÓÍ_x000B_âf¿,;:Äª¸?_x001F_­£ø_x0002_(G?üÍ¨1®¥¿5_x0018_nÅ|_x0003_ ¿_x0005_[¿LX?º_x0016_¬"âÅ?Û÷dsÉµ¸?TM¶õv?_x001A_rDÙN¿J_x0004_À b_x0002_¿9j§!§-³?¹Øfå{¿?Ñé¥îÝ×¿§O«#ú¨?@_x0003__5_x0006_ê¡¿_x000C_ê­7ç_x001F_µ?_À.Ó×¢? æ|Ûhò?_x0008_Ó_x000B__x0013_/g¿S_x0012_¨Ò?ü¡?3_x0006__x001D_¦s¤?t"¶&gt;­´?_x0002__x0003_]_x001C_³º#?ý3à_x000B_º?é¤Mql¿ M}­9£¿_H3_x000B__x0006_r?ÛÓmzªv¦?f]â)î·?3¥=£®?Ë_x000E_Äç/¼?T_x001E_³h·©?à!¾_x001D_¢?+c,Eý_x0012_¿3G·I'H¿=4O(\J´?ï?³6ú0?D¢T §Å??º¾{Ô_x0004_?oÍW^Å?OçßÖ©¢?gÀ_x0014__x0017_@[u¿óë¡É;²?É_x000F_W½ô_x0005_¦¿Uöt¤?d»9ÐÙ­?_x0012__x0017_²[K_x0001_È?Î_x0016_&gt;ÿ8Â?,_x001A_:ö¡?øà£B¤jl?j´ó'Ñ¤¿æñà"ýì¿?¾§_x0011_ó-m£?Ueo_x0002__x0004_Á¿_x0012__x0010_Ay`´?Ìp}¹Q¤¿ßÓ1:k?,Lv£ç2¿ïÕè÷U\?_x0003_àn/_x000F_¸?7^Ø~éú¥?å3Da:¥?»&lt;ùvfv¿áx_x000B_YÔg¿óåM%_x0005_p?_x0010_CZ±ß·¦¿ýø&amp;öV^¦?§V£k_x0016__x0010_¡?@^rÍ ?Ëáe)o¡?:¨Q¢*òa?ëWs6_x0010_¼?ë÷1æq( ¿_x0001_Ý3­ÉÛ¥?ð_x0016_°&amp;·?fãªóç?ç_x0006_Ñl¿ßÕø Ê&amp;À?²ñÙJ_x0018_v?}îè¨8Æ¿à_x0008_ù1¦'¢¿¢Öôm.j¿ ì;2_x001E_?,Ê¹ø,9¿_x0017_Ý_x0016_i?_x0002__x0003_f_x0008_[áBÊ¶?_x001D_¢_x000F_qiR?Êfq}&lt; É?8_x001D__x0019_Û5¬?©\Ýú"¡¿_x001D_ÐÙ½=?_x0007__x001A_Ð_x0001_Â?_x0005_ÙM-¿³ÍA2²?Í/úMÇ£?Ø¿y_x0017_ ?(_x0012_ ·, ©?ÃUJ B§Ç?Ø ýÜU?®îª&gt;1 ¦¿Ã\_x0017_¿÷ñ~Ý_x0004_?Í._x0007_¶Lí³?âÎ W²¿ ?QàÆ½ª¿_x000F_&lt;ô_x0002_l ¿_x0011_ÃþÄ?Æ2Ç_x0003_jÇ?xªÞ.öI¿§«_x001A__x001C_I¿µä_¢¯¨¿ÚzfyQý¿_x0015_Ì_x001F_´÷k£¿Q 0l_x0013_BÈ?ÚYÎÏ]U?_x0018_óRç¿×U_x0006__x0007_B«?@!K3Ý¿çEAZ_x0001_Ã ¿Às¦ ²_x001B_?û§"Y¢?÷åfªñ¿SÔ®_x0014_Ú?¾Ì;æýq?è´mSI¨°?_x001F_u_x0011_Qçõ?©aY¥ù¿ú_x0012_ #Èë¿_x0002_lÿq?_x001A_êº£·â??*ÆF®x?µè3cØ¦¿[kha{¦¿æNøk¬Ë°?[£²a¦W?mÍ_x0005_´¥_x000F_¢¿g_x0008_x±_x001E_¿_x0008_&amp;_x000C_D·_x0008_¦?§_x0003_°_x0018_ù_x0004_?_A¢*£?aç±_x0008_X¶¬?ËßáZ²?:_x0015_äåÒ?_x0012_q2#À?&amp;§W_x0011_i¿Þ- £pü¯? J¤?¸¶K_x000E_¢¡?_x0003__x0005_áö¯æw»?«¬ø:©à¿HaA!ü¿_x0010_,ßühô¶?³ØÕt#N?QrµXj?ã
_x000C__x0006_ìª?ã¹_x0013_ÜÂ?_x001A_*_x0006_Ú87c¿_x001A_ÃÂ_x001C_Ù¢¿ò+À_x000C_Pçv?ëU_x000B_¥¼´?²};_x001D_¯?+Þ,Cl_x0004_?U­jÂ¢?}ÖjÝk\?_x001A_Ë,ÒgÜª?±ñuC8~?±°:Nßx?Ã9Ð2ÙXj?É_x0017_À¤Ô`º?Ãð»¦ùb¿_x001E_Ø p"_x001B_·?@_x0002_W?]ä?_x001C_)Ý_x0001__x0013_§¨?wl¼_x0010_í_x001E_?W_x0018__x0001_ª~·_?¥_x0002__x0001_Æ_x0018_"§¿þ_x0011_·ä×Gw?ºÖñ°ÿ_x0010_­?v7ÁäÂ¿àQ¯±_x0001__x0004_Ì`¿Jø_x0011__x0014_Üeµ?[pÎcd]N?_x001E_zXù·J®?R¶è¶]¥¿Ú} O§$³?Ê2_x000F_87¤¿aþ-m¿L_x0003_9Ò¿íÊm$æE?_x0014__x0002_Pk°?/¹Oëµ?ðUéG4 ¿ÝQÉ R¿å;æN»¶?X2ï_x0003_Es?â0Âî?E0Åó~±?
_x0012_ñ¨?_x001D_Ä­_x0005_«&gt;¶?)BçÚÅ?L_x0002_ûGy_x0014_¥?ÐÛÛúã%®?_x0007_¢Mè½òv¿áqA´è?DxµChÀ?À!¿_x000C_Ç»?õö_x0005_|-¯Á?ÁÏ)_x001E_?`*/Ã?â­ê0ûd¿TB/NÇ?_x0001__x0002__x000E_ÿÍm¤é?Ãþ.út_x001B_¯?
@_x0007__x0002_¥¿&amp;_x000B_$9 ?1¦m_x0006__x001A_¤?|Uòxy_x0012_°?ÎëCróÀ|¿«_x0010_CÍ ¿7T3qr¿È;¼Úå§¿V¾Qý¨?¤_x0005_}ÅÙà¼?`tÞÂ¤¶?ÛéVG,_x001E_¶?KÀ_x0001_kJ?3ê³¡×°?h_x0004_}Ûò]¦?'Nó;;¿°?ºÈm9­?ëª³n_x0003_*¿ÓíÔû»Ô¬?È0Ø_­_x000C_É?üFùDIî¡?_x000F_#eÿFÔ ?Õß&lt;¼(¿_x0007_ß¡A_x0019_3Ä?0_x0007_Áu Õ¿A_x0011_YU_x0007_¹À?°´Ú½ò¿ïé_x0002__x0006_Õ©©?»±_x0014_Û\±?_x000B__x0017_ú_x000F__x0001__x0002_W¿_x001D_ÝL?c±_x0013__x0014_?¾òBj³@y¿&gt;Å¢6³¿[_x0016__x001C_ã6ñ§?I¡§s¶&lt;¿ÝT*|E¡¿î sjñ±?§GS|E­?öÈ_x001A_6ö8©?± `_x000F_lÂ¤?¯ÄmþÒ¥¿_x0019_s#Yø ¿D$;³_x0004_?¶_x0002_7Q¥¿Èô!ÿ_x0013_¶?**_x000C_X·u¿#_x0015_ÇUÒox¿fßú&gt;³¿n~_x0019_
§?ÓñRü¨¢?!:_x0002_K½ap¿µW±ü­Ç¦?_x0003_=U_x0018__x0007_Å?Em_x0007_®Û±?UÈ$dÀ_x0014_£?5QÙ%_x001B__x001F_¾?»Å8ba ¿¥Ct_x0008_{¢¿5Ï°Ë?,H_x0010_=ÿ|¥¿_x0008_  M_x000E_?d_x0002_d?*ÿG²ú¢?_x0005__x0006_+øØ?P&amp;_x0007_"õ1q¿®¦^?íC×Ð_x0014_¡?_x0001_¥ò?§?TëdAc×¿q]xè_u£¿XØqR[²?3´_x001E_JæN¼?}H7ÇÝP»?Áf³É»?l¹DïÜ½?Å¤Ê_x0008_·¡¿Ë)w_x0004_Ô°?ó?=Çk_x0001_¢?5¢¿¢¿_x0008_lö _x000E_Z}¿n*òÁ?lk-#¸aÏ?¸ì×ÿ¹¿¿sw&amp;}"_x0018_©¿Oð_x0004__dÿ?¾­D¸£ÿ½?ÂÇx_x0002_ù2?I!_x0019_e`y¿Õ+EsB_x0002_¿Õ_x0003_|?å·4_x001F_Ú?_x0001_tÉ_4À?*_x0008_L«_x0005__x0007_ë?åä_x001A_r±?tûÿr+À?_x0002_$Õ_x0002_¿_x0004__x0005_¢RüÈ¥?ø(*_x0010_C²?_x0004_Ù®Åp¿Zp_x001F_u ]u?AçýÄ?kG×Æñ¿_x001F__x0006_îù_?¢tÉÜE_x001D_®?þwßO_x001D_¼?Þ_x0008_(øÆ±?¤_x0003_&amp;_x000E_ñ¡?_x0003_2¸Q^?úvâ*Ù¥¡?¨"ËáúÄ¿äí«ÂB¿]óÞ_x000E_ß¡?R8ÜVü¾½?¼NºyÙµ?ÈÂû¶ñt¿®W__x001B_f¹?_x0005_%_x0001_H4K¿ª²(E_x0018_Ñ¾?D6¬FÃ¨?qB¨bá.©?&amp;}dd (¿æ¸,7ç²?C_x000F__x0002_tØ»?âlsñ©.?_x0003__x0004__x0006__x0003_K_x0011_Áí´?(Ørþ±?K_x0014_ÎuyÄ?_x0001_qg¥_x0001_ð¿Øÿ¢[_x0006_ ?Õ_x0008_G´7?Hò]ò¼Áv? =ä-Ü[Á?uRq²XÂ¿cÿ&amp;_x0005_ÅãÅ?hË·(¬¿_x0012_#ïv?ïµ?ÛfIø±?òTö_x0019_µ_x0005_¿ÊÐÉQa?ù7þÛ(¿øPF_x001F__x000F_è¯?éåV).+°?0_x001A_dtõ2¦¿bM×f_x0001_?Õ6%²?S¬k5_x0015_Ã?Råæ_x000E__x000C_Á?8»î_x001D_õ;£¿´Þ_x0002_ÂÇ?whÙ68uÀ?ÉqÆ_x0015_)Ð£?_x0017_m-[_x000B_º?¼Êè&gt;_x0016_è½?2*LýX¤?#ë]lv_x0019_¯?£¸¡_x001B__x0001__x0002_z|¿_x001F_ØOð_x0018_´?H_x001B_ âº?÷_x0017_â;¿?¼ó_x0016_C&amp;_x0002_£?_x0019_±¬x0?·tJ¿yç¿|ñL6ëÃ?ó³oÍ_x0017_p¿àGyµ?'¹ªQ±¿Ý3ýQ3¼?_x0013_@úçj_x0013_´?ûvìZ_·?_x001D_ºÆ\o?_x0019__x0017_(ÿ_x001E_Å?µÝaU»Ý¿uHÆ¸I¯?tîÒQ3¿$8£_x000B__x0010_¤?C¯_x0013_bB
¤?_x000E_wBáj»?43ðE§- ?ïr*_x0007_¿?ÆS·:ºPÃ?@ë"ÀDcÁ?_x0002__x001C__x0014_H²!£?Nl¿±/y?ß9¨Uø¿òidÐÅ­?Åï­+ ¿u´ð´¾L°?_x0001__x0003_eQ_x0006__x000C_@U³?-Ä¼Á?íÿJ0ç«?óÛ«g¡¨¿ôüzï_x001A_î ¿y8`²A«?¡i´Î¿_x0010_Ô&gt;hµ¤¿ÿù»5t±¡?.² p-´?ZÝ Ã_x001B_?Õõµõ7o?öÇþ_x0014__x000E_¦¿$¶_x0002_Gl¯??o_x0016_i»u¨?§æ y#¹?ª?_x001B_â+¿_x0001_G_x001B_ 0s¿_x0012__x000E_µ;¯^¿ÿ_x0016_4z¢¿_x0003_kðòd½?àÀ°ßà¥?/¢_x0012_$æ@¿M|y*¡_x0002_¿ã&gt;Ï80+¡¿_x0013_+þ¯Ø¹?tÜÔ¼¿oµ¶_x0006_vâ?øèAÚbF¿*I·]_x0004__x0006_?æ¬j_x0002_Ä_x0012_£?ypn&gt;_x0002__x0006_#ru¿Ë_x0004__x0015_ºÄç?7SÂq°¬?!®Fª_x0001_?_x000E_8ÜÞÂ{À?À]0ê?_x0017_Ê×É1_x000E_¡?_x0015_¶_x0001_#¿øFÕ¶ï¿_x001D_¯ïµKø?nÀ_x0014_þ¬±¸?0»Óæ6²?_x0017_½²W·æ¡¿æfäA}¿\0_x0003__x0003_ÿm?ÎV_x0001__x000B_,¡¿¾rB½4§?_x0007_eFÍù¡¿_x001A_F6òõª?P_x0006__x0004_-¶_x0017_£?ì+$u_x0013_²?BßÃ&lt;È~¿2_x0004_¿2ä¿4è_x0018_/ÍK®?ôÁ+Ñª¥¿]_x001A_ÎrÏh¿8³·e¸+E?bÒZ×4Á?_Z®.L5?_x0005_Ê6ÃÓ ¨?&lt;\pâ_x001B_á?,d_x0013_µ_x0013_Á?_x0001__x0002_&lt;_x0012_0p*°?W´S´_x000B_?_x001A_ÇÃÌµ?sÐ^_x001B_l?_x0010_å·"2Q?N6­7_x0016_?5
?sêÚ¶?ÔAf&lt;_x0015_ô·?Â u'å¿a_x0013_°ët»?8_x0017_VÆ_x0002_l¡?Êså®_x000E__x0012_²?Ã±SVy£¿Ï_x000C__x0011_s_x0007_9¿¤"(u8w¿þ¹,_x0010_ó1?öº|¦_7p¿Öwèy?_YLþ¾?r¦_x001C_ªf¿ý.Â P_x0013_¿%6@±Ï¢?_x0004_y_x0001_&gt;\·?_x0002_[LBÚ¿_x0010_ÆÅ /à}?ê_x001C_ç)j?ôwª6%¡¿&lt;ÜÏ»ð©?ÝGæ_x0007_4«?_x001B_RxXz¸Ê?&gt;©N&amp;º?+_x0005__x0011__x0001__x0004_ë°¥¿}9Qìi­°?M1&lt;_x000F_?¿ï_x0012_&lt;ä÷?Cû®é_x0001_X?¨?Á¶¥?_x0007_PÌýÙú´?wñ³_x0005_7m?ÑC%qb ?Ó_x000F__x000B_³cG¯?üDØ¦_x001F_(¿­Kã_x0002_àøÂ?}ÍÛKi¿ÞòýiÇ¨?ÙËzñ¯¿lïÐA¥Ä?£¦_x0011_²k¿_x0016_ã(Õªp±?àFÒÃ­?cAÁ*gÀ?®sÏÿ¢?Úz32Æ¯?d_SÅ_x0016_¿O_x0003_lXî¿ïá p1©?ùî]qÃÐ­?_x001B_f_x0011_Àk¤¿gß_x0006_IEhÇ?õ:ì{?Ê_x001B_=ÏGÜ£¿¶i_x0008_J¿.éç³óå¶?_x0001__x0004_2nØå¦±?[_x0001_G Ò_x001F_¿(ï®ª{¾¨?.p?°_x0013_D?{eÁYxÈ?&amp;üpôo¢¿ûº}_x0015_À¢?íf«Hb­?*@a{_x0004_¡¿ÉJÁ%_x0008_ô¢¿-hYaâ¿~Ük_x0002_Ü?K'.Ï±¤?öh®Ï£¦¿Çöª_x0007_3W¿´Gûò!²?_x001D_*_x0007_¥¿_x0003_!uôuÊ°?`¡ÏlÂ±?_x0001_9¬_x001E__x001F_¿?éc_x001F_j¿à%_x0001_BB¯¢¿¢_x0019_d  ¿X§_x0008_{7¿LOý_x000C_àK·?ô»_x0010_%¿7É_x0005_èµ=?¶óæØ¿ÿCX_Åp¿'}¢kù_x001E_§?ò¨tÉ_x0016_¬?Ûû}_x0002__x0004_Äj¦?_x0001_ã_x001B_µÈ¡·?Jx¡Õ=Ä?æ4¸é±µ?u_x0004_£Q.Ùº?_x0007_¸üo#? MúDH¡?Âëó_x0007_3_x000F_¿×©xý.¿µ?Ãò¦wã¯?qbÊ_x0004_r¢¿#@_x0005_hõ_x0011_¨?Ø¼+_x001C_0Þ¹?¨ãntJT¢?QDx÷ ?Íµ_x0015_»_x001E_eª?[g¥®ï¿µ_x000F_Y_x0017_¯?¦bßä_x0003_^¿_x000F_0ó.! ¿_x0018_1¯.(è¿F¬Ò_x0010_}£?§Òk_x001D_yÃ?~xF²°?¶î¯´Õ¯?i|Þl¤_x001C_§¿©KÕn_x000E_i£¿'_x0003_Õý\T¢¿±\¦dz?A&gt;Nrdø?'X_x0007_+ÉF¿ÎBçC_x001D_8½?_x0005__x0008_ê³ðxµü¿Oøå¾:¼¢?o6_x000E_|OZ¶?ìó|&lt;Îm¿ñ&lt;\_x000E_1Ô¬?]_x000C_ÞàwÂ´?iSuÃÕz¿ÖCÆ_x0006_ß¿L_x000B__Ó³?·~©wð?Ø@á_x001A_v?_x0007_©ëø±³­?S©ëTXX¿û_x0012_J7¥?ý_x0012_o¶L®?1 +´?_x0015_Wï_x0003_!¿Ä?_x0011_ß3³?«_x0002_ðbCOw?_x000C_msê)¥¿æh±_x001F_Ä1 ¿±%Íìñ¿AVP0ÎFÁ?´JÓâ¿ã-_x0006__x0004_ËÀ?&gt;_x0014_Øö¤?0_x0001_pÂº?Ôãñæ¥`£¿£¯²ÐN¿?:ºË _x0013_s±?£îÉ_x001E__x0013_Ç?(_x0002_9m_x0001__x0002_ Ar¿6ï£òCê¦?Zr#a³?Û3_x0003_ÿ_x000B_?ÏêDëàÎÅ?_x0012_9¯0Ît¿â._x001D_¨n¯?ð._x0011__x000B_¿QÍ_x0005_v¿¿vôÈ[¥£¿rOÚ?\þ¼\?ëdø_x0004_V¤¿6¯%7q?s³3G#?^×:_x0015_©?JêB¼?=(Z1:b¸?$%p]Ë¿&gt;NxÍÔü°?EÒjå4¦¿}_x0005__x001F_&gt;¡¿
¶Æb\\? %÷\ë§¿ü_x0008_©;|^?Æ7ëæSÇ?Ë_x0016_¸7¨?fn÷GzM²?¦_x0016_ºÂ?Jâ_x001E_$°ò??³_x0019_[¸?Ý~®ìñÕ?_x0002__x0008_%_x0010_¶²i£¿3ûá¹ä0²?Ú~];_x001E_o¿4×àA_x0002_Á?æ#¿ééÅ¿¾½ß5ºÕ?×gM1_x0014_ª?u½IÁö©¿âHZ_x0019_´?'0¬ù²Ë?}ý ¿q¿B«3§°?¹L_x0006_\c5~¿l_x0007_õþ¸¨?.y_x0003_Ù_x001C_¯?ñ9ùù§¿_x0014_jÙüv¿_x000E__x0017_à ÇÁ?ö_x0004_ßÄ_x001A_×Â?B_x0013_J_x001B_£?@»ý½_x001A_A¹?7DñI7;?ã§8*?îóºL?]'I^Þ_x0001_¦?ðî¡¦?°IW#ø*¿ù_x0005_Ýn6_È?ã_x0002_Â¾P?Äß_x0013_ Z§¿_x0001_ ¶(_x0002_©?ºßì_x0001__x0007_1±?_x0014_1ryÞ?Û¦^©÷l?OMù55E?_x0005_þ_x0016_,²¥?jóÿé¢?ûÕ_x000F_®3å?_x0018_ÞÙ_x001D__x0002_¿_;SZ°?$Ú«_x0018_¿ÇÇ_x0006_1{õ¿_x0017__x0011_n°?¶7+V¢¿ÍP°ª£¨ ¿Ìæ£Wõ?î½«·?ÃFu÷_x0018_¿n¤s_x000C_|¿ÌVÒ#0È?_x0003__x000E_´_x0014__x000B_h©?íAÅ_x0001_:1t?&amp;+ü_x0005_ÚeÀ?_x001A_WÓ`.·?_x0002__x0001_WÇï4?àY4-¿9_x0004__x000C_s¿¿®ÙÜ¾ ?_x0014_ýbæû·?Ñ¾!#.¡¿ÏíbÔÊ?RÔ×'Ø?W×³_x0016_CN§¿_x0005_ 3_x0005_v_x0007_B_x0004_°?'o[ó®&lt;¨¿1PÓ_x0014_é_x0007_?_x001A_ÞZWêµ?l_x0018_¥¿H]_x0004_:_x0007_¢¯?În3«?¢
XJP?ûWq6 8¿_x000C_pu2_©?ÔC¨_x0001_d ¿büLz8zº?°¼_x0002_DNü¡¿Ê_x000B_Ç_x001D_&gt;?Ú´T¦¾4µ?ÞGZÖZã?êÕÍZy!¸?Un?_x0001_SO¦?_x001D_L_x0006__x0008_¹?2ÃaÈç¢¿b·°(sÝ¿?X.jÔªN²?_x000B_FÇq¤¿ð8Wæ¿ÑWfÍÊ´?_x0003_h]?ÌÏíM?_x000C__x0002_m_x001D_¨¿3åëä_x0005_·?ññ_x0002__x0011_&gt;¡?ä Z2?_x001F_:éÅ_x0001__x0003_$u¦?w#_x001F_Òã¸?¯&amp;¾Ùû§¿_x0013__x0018__x000B_nÒm´?_x0012_\$¡Ù_À?_x000E_5rZÑq?è&gt;ÞÍÊ0?ÇaRÝLÛ«?R¼_x001C_¸_x000F_?ÐÌ_x0006_#qù¿l;@i/¿Æ]¦_x0006_%Rª?_x0011__x0001__x0007_qùo?¡¯iÜ³_x0005_e?p[r¡¿¹EýBl¦?Y_x000C_ùX
?á££wâ_x0006_Æ?Ãï?_x001F_Lµ?ÃF¶ Á?^mC*K_x000E_¢¿¤jjn_x001E_`¿_x000C_4û_x0002_z¿uÍÍ_x000F_#¡¹?EíãZ)¶?£b_x0017_Jo¶?º_x0017_ÎÜ&lt;_x0016_¾?±IÑË b{?Ëã_x0011__x000C_3£¿:ú:ãÙ´?s¬¯Ú±?nX^-Óâ?_x0001__x0002_ã8DÅ¬?ÚIüñ_w¢?Ä}zL3º?çþãZ+Ä?t])M_x001F_¢? ü3gM¨©?:³þayå¿Úu¨~º?_x0006_n ^&gt;±¶?YÈ_x0014_½¾?#_x0015_fËè½?×ûR_x001F_¡ \¿oõTÚ½7¨¿í_x001C_KYï¾¤?ÏGÛ_È¿_x0004_ÇBÛ_x0017_p¶?®0±­?¶Ï]e_x0016_^¿Àh0_x0008__x000B_¼|?Ê«WXàV«?LnQì^J?E;Ò5_x001F_¡?_+ûy©?{ÿ8y?1¾^³I¾?;ìÜ_x0011_D?*«=_x0014_0/¿? J(_x001F_2£??Ö0IOê?½X_x0019_{ý¢¨?5_x000F_ÉPDg?5?ÿP_x0001__x0002_Â?"³ÚN`W?¿à5_x0005__x001C_á~µ?YF2b?Ú¿_x001A__x001A_a¿yÄ\I¯_x0018_ ?8LsÍ¡¼?_x0018__x0013_Ö÷}¿v=åVq¿_x000C_ãIMüú¿cÏ½ünù³?§æ°å÷Ù¿Ý#_x0012_!&lt;À?*m##v¿¿Ad_x0012__x0014_©¿â*rÀ`Ì?"jÑ¼ö¿º-p?cÊõ_x0004_þ?/_x001A_ðê¢¤?´_x0016_W
ù&gt;?äLª¯©°?8Ç_x0011__x000B_fº¿d*vb©?OÎý-ª»?ú_x001D_L©¿}÷Óâã¥?¡Þ1ßú¤¿4íéíþ? _x0018_gH)»?;y`£¿?þñM°?_x0003__x0005__x0001_c ×Ë¿eà%Uñ«¹?Ù½ÆÑ¡¯?aJ±_x0016_E@?úÍ(¹ÌF¿8å"6Ô¥?ðÈÝûw¿­Þ_x0013_òZ¤?¨Õl¡s?_x0015_;­°BÚ^?L&lt;_x000E_yV/Â?øÓd:_x001F_¯?­¨ðÄû0?_x0008__x0005_ß_x0005_=?]i¸+?n_x0005_x{3_x001E_r¿_x0010_bÆ?¿N¶ÜÓv¿3åo¯_x0013_?O_x000B__x0004_¼)|?¤æ_x0002__x0012_wBµ?_x001E_ÄµÒ;?ò)Jh¶_x0013_¢¿¶Þ¥çPf»?9î²Û%Ó¿¯/ÝùDP»?6¹q
pÃ¤¿_x001B_²áº_x0013_ï®?_x0004_vE:ÑP¯?_x001C_ÞÌ6öd¤?Í=_x0017_+ ¿Aí_x0014__x0006__x0001__x0002_0ç?¹²K_x001F__x001A_´?_x0011_Å/)zF«?©Ë_x0004_×&lt;N³?+A9Eå~¿!FÉÍ/Á?(²G i¿k³_x001E_ÂHÈ?ðù-Öå?ßäNï±?ª_x0008_}töçs?£â"Â_x0018_y¥¿_x0003_êgà¿²®õù¼?¾¿Z½µ©¢¿_x001B__x0011_{£_x001D_°?ø¨Þ½7Ã?ÿýæ$³¦¿_x0012_^tVÜ_x0012_¿¿£gúÐÀ©?[_x0017_H&amp;_x0002_Ì¿?úÞ³â~¿_x000E_&lt;§Þ ¿x_x001C_Ô¤Ê_x0018_¦¿KÔ{×ë¿ï_x0006_~Í0¶?/vÙ*}?ï$ÉRL¸³?ú±º¦á¿çRC·&lt;Ã?_x000B_gÂN_x000E_T?«ü"¿ß¿_x0002__x0003_º.¡¹Ã?ÚB_x0019_õ="¨?«æÐá¦?¹ûof&gt;¸?åÕ*µ ·?rsnM?j/_x001A__x000E_Cq?É!þM_x001E_¨¿¼ûÇ¨`ñ¥¿8_x000B_Ê&lt;Oµ?ÍûJi}¿&gt;Ã_@ ?,¼_x0008_Yòµ?Ò!À·?&lt;|aMc?¥ÍÔQ?rYù1¡¿2*IÑ_x0001_£¿_x0018_·{a'Ç¹?§yê_x001A_(¿SÔp¸QÁ?Á÷ªÚ^©?\ª&gt;§K¿sWT_x0013__x001C_º?_x0012_(ú_x0019_­­?©4k#Û ¿k_x001E_Ë3D?_x0017_êS_x001D_`h£¿* _x001C_±?¸n7´&gt;¿_x0014_QVh¼¸?¼_x0010_ÁX_x0001__x0003_Þ¬?Ê+g_x0013_¤?³5 ìâl¿;ÖÕú®?,{[»Z¡?=U^ÂÄ?Ä6 æ¸Øµ?ØÛ½É?\á«°Gmo?_x0012_úÒ
¬5¤¿:æÓ¬JÆÂ?i¶__x0002_£6T¿V_x0016_._x0012_ã}?ÝWJ\Ó£?Íg=:r?K_x0002_Z|öt?_x0018_HY_x0002_#µ°?\_x000C_¸àÖlQ¿1j^Û­?¿OÃq_x001F_L?Ô_x0013_
Ó)Ö¤?RÕyÙ¯_x000C_(?]FÀ¦ØÁ?xÀùJô@?z~3©öh?_x0008__x0002_¯ëÂ_x0006_z? VÀÜ§¤«?®@úEù¾?«_x000E_;2#5M¿÷´fíÍ¿®?ß ®N·¤¿Ø¨9`á¿_x0001__x0002_}ð -?ö2=_x0003_å¢§?_x000E_×´~ª?=ûDâ¿Wïùú¸§¿'O/SOr½?i_x0011__x000F__x000F_1+ ¿bK9×/®?3&gt;%/?'¥_x001D_§?Ó³LÂzÁ?«¶kr&amp;¿Tà:®LÓ?_x001D_Åv?Ò&gt;²?7_x001C_&amp;èÁ?õ¿Eã_x0015_Jv?p¶L®iÎ?M_x001A_~ d¿å_x0016_:îï³?_x0003_ÔÖã_x001B_?O_x0007_B¶ßÐ¿Pß/?$¿ö8r0-©¿ÜþÊ_x000C_øè¡¿m°5ñè÷¡?´Á_x0001_Â(Æ?c½Ã_x0005_Õ?Ö_x0011_«v¿?ùâðøÆ?Ýj ÖÔ¹?ù¥¾_x0017_öv¤¿{Z_x0004__x0006_â±?\ºù¨?¬D_x0014_Ñ¼P¿Vëºô_x001B__x0001_¿YO+Ûü¥?_x0008_ZßTKµ?¿V?%¿w_x0012_K×g?]
ýÔÙm¿Ü¡Ï@S¢¿.{âç^?S_x001A_W_x0003_¿_x0005_Ñ§öð¯?,wlc?ßdï@à¤¿ßÞH¾_x001A_{¿Ø_x000B_Ü¤ÎÜª?Þ7_x0018__x0002_°mµ?t_x0018_4Å_x000C_½?«úµ?u?Ê9_x0003_SÂa¿H­®m$R¿I5üËEÔ?&lt;úåL 8Î?YÄ_x0005_-D_x001B_¿ÏÓsj}{¹?_x000F_lj_x0004_¸?_x0003_à_x001B_©_x000F_±?Û^_x000E_È_x001E_¦È?ïÄõ_x0017__x000C_¦?x:CË_x0016_¬? 1å£¿_x0001__x0002_Skê¦-?TÇ­ï¥Ø¿U÷_x0001__x000F_N©?Ui_x0010_a_x0004_Ü?â58_x0014_Í´§?y_x0006_¸Ç_x0006_k?O_x0001_73!_x0016_¿ò_x0007_*)¿à-¼¯H?:$qõaô®?_x0005_&gt;8êe¿J¸üÓ_x0014_²?®W{ÜÜ_x0003_³?ç_x001D_ljÀ?am35&amp;ë?§_x0003_pïæ²?ÌÀ·+Pµ?_x0003__x001D_qCC±?4 Ô1©¿¿ä¬&amp;ðÍº?Ñn_x001C_±»£?Xï¤_x0019_¿&gt;&gt;e_x0003_b¿ÑB#E¸¥?q_x0015_ÄÖ,iª?ýE_x0010_ÁG¡¿_x0005_'çÔ¿_x0014_`u*Å¥¿C­E£_x0002_¥?zTE_x0017_¢?+_x001E_må¢â¿_x0008_Õ[!_x0003__x0004_¥?c_x0005_ÌòÍ¿µ_x0007_¶§¿X´Ö=8Ï¿Ò£WB,¢¿=p_x0010_0Æ¿&amp;É_x000B_i³?Ó]èzb·?-_x000E_¾¤Ú°ª?# ¨ÜU¶?å_x001D_¹ä¿×Ã_x0010_Á¥¿_x0011_¿4ØJO?9S¾6'­? _x001B_Ø¤û ?$_x0015_©÷_x001C_í·?%l«ZgÀ?¨H+vçý¿(Gæë1¡?Y_x0007__x0001_©_x0005_¿._x0002_:Çv.®?:#_x0010__x001D_·_x0008_½?È_x000B_&gt;ñh_x0005_¬?|£_x000B_Í_x0012_9¿oVe^¥?!¶ÒV¦?Àfô
¿{Ã÷ ¥Å?iz+_x0005_²£?_x0010_27ñ/£?_x001A_n¶WÀ?uÿ±_x001D_Jé§¿_x0001__x0006__x0008_³¦WÿÅ?²_x0017_(_x001B_]¶¹¾SñænÄp¿.Ä¯¤E®´?ü&gt;°?îðG*_x001F_Ë§¿ºÛÄJ¹?^&gt;°y
_x0015_½?_x0004_2§?_x0008_/¿w&gt;X¿/$Q"_x0010_¿`ÒüQe\¦¿7pð×ãÁ?&lt;$_x0011_¼z«³?t78_x0013_ñ_x0003_?8_x0013_IÏ``??ÿ_x001A_¡¿ÀtM±_x0005_þ?R_x0005_°'_x0003__x0012_b?Ò×h&gt;Ò©?|¿£à&gt;¸?_x0006_SÄ_x001A_7j¿ß
_x0010_ÃÓ}?Wîü_x001D_¿A¥_x0012_xûA·?_x0013__x0002_nuå¨?d]_x0018_ÚÉ¸¡?§òga×i?_x0010_$¬Äa®¸?IAP_x001D_MK?R¾&amp;³_x0007_o´?õ_x0001__x0006__x000C_ô¥¿^¯8ª!¶?}jÿûZ4?_x001F__&gt;ÃÔ÷Ã?9_x0016__x0012_X¦?«:jê?r_x0013_kE93µ?L°Sê?_x0016_5_x000F__x0004_V_x0017_?\CÕþ¼_x0002_?w{y¦¿_x0003_¹Vó~ª¿±"n_x0004_è·?¢Á4¦z?'OF_x0007_©Ä?×ÌìIéµ¿gÈ fåD¿#_x000F_ßr¥¿R(!ÿ¹d¿;¶zãÊÿ?÷D+_x001E_Wk¤?Nî_x0008_^dèÂ?_x000C__x0012_ö_x001B__x0016_ïÀ?[&lt;_x0003__x0014__x000F_³?s'V)\ ?°_x0001__x000B_@ì
¿kÁ:ªç!¿ó¤úµÿ?£qí~äÜ?&lt;_x0011_ _x001F__x0005_³?_x000C_B_x000F_Åf@¦?Û[£®G?_x0003__x0004_bÿò¿Aj¡?_x0019_ßêË¿3 pIz¶?3it_x000C_¯¶²?a¡_x0019__x0003__x001F__x0007_¿ïÆETDh¿ãÿø1zº?¥Gç¥;J ¿e_x001F_T_x0016_q2£¿&gt;*ý·_x0010_ ?Ea½úÀ?ê-´á_x0001_òP?Ã_x001C__x0001_Ô3§¿nF®îâ¤?_x0002_¥³QAà¿2ÖÏÃ_x0002_?_x0006_èms­Â?¬Xëû_x000E_C£¿&lt;¾Ëh_x0001__x0012_©?~m¡.¤¿Y%¶s¿÷Z&gt;dó*?_x0014_Å3Þ^¿ëª_x001A_N%Ê¦?Ò_x0004_~ø_x0019_ ¿%}°²æ`µ?_x0011_Zmû|Ç¿ÅüØRg¤·?_x001A_ Å-­_x0016_Ã?À`1ðìp?ù&gt;Îcp¿|[_x0008__x0003__x0004_°_x0006_¿¯ _x0012_\áäµ?ØöA_x001C_j?_x0001_Â&lt;e_x000E__x0018_c?´1.JY²?k_x0014_Æ&amp;_x0007_b¨¿¦²_x0010_jT¨?u_x0001__x001F_ÂÃ¿?+ºÿÅK¸?ßmwd_x0007_¾?·èÔFª?Ôý0_x001F_%?z_x0010_Ëõþ_x0003_¿ö1Ë1ë?é6Ô2_x0012_QÂ?_x0016_
°_x0002_¾?£ûí4_x0004_¯ª?á\ ÿ_x000C_o¿É'_x0008_§T¶«?!«éÏ_x0014_Tx¿È^c_x0010_¢?_x0013__x0014_Oýø¶?Ë_x0014_«ç8Ùy?ªC_x0008_©B¿Å(ï¿Äi¿ÙÂ pÁ?û°²Vg³?É®ád¨¿ÐNòrî*¨¿_x000E__x0003_b7H ¿É_x0012_èL}êp¿ÍLeW°?_x0001__x0002_ÍÞ ú|¤¿\[l¡_x0006_¿?O¶_x0008_pÃ£¿{Åde¿))U=Rx¿___x0013_mü ¦?_x001F_Ìw¡_x0018_µ?QL_x0014__x000C_^¹Ã?g
_x0010_ìv¼?à­Þ_x0003_áÈ¥?@_x0001_Î3×£¿_x001C_h¬
k_x000B_f¿/_x0012_9¹O½?_x0015_;f/ÅÀ®?C Q¶¿Uåau¿?§?_x0001_La «_x000E_¿k¿¬?Â½9_x0011_²&lt;¦?p_x0014_Rã°Á?vß®§Wì©?"fg¦À¸?6W_x001F_Ñ±?`Bhi ¯?þÞU
#i¢?øöÃ±Æ?61{Ã_x0001_@?lohøÅ]?K&lt;æº1µ?R)y_x001A_#¿Å3 óuf?F9_x000E__x0001__x0002_Þ¨­?otUPbe¿l]L_x0002__x0013_?YaY7ó¤?ñyâmSpd¿pÎµ_x0017_w_x0002_«?m_x0004_hÏI?ksÏ'x?_x0017_P²ú?!äï¿ùÌ7Ëþ³?EZ¿ä¯¿Ïý%¿º&lt;³?'_x0003_ç4Lm?ç¹R;Ã_x0010_¨¿RÁ¿¥¢g?IïÂF?õòfC·ôÄ?·_x000B_ùò´?©©¹_x0011__x0007_?¥r°??³Ï7Ñ[¿_x0005_Õæ¯t§?xÏ0Iõ±R?@r3ôÑ?ú2½tïY¬?4m!ßÆ`¿±b?¶_x0010_#¯?_x000B_]=_x0007_þ ¿¼£¦rÿ!U?!_x0012_Êa-_x000B_?UiÔ±¨dÁ?_x0001__x0003_ðPn&amp;Y¿C=*Ó_x000B_Ã¿ÇZªÅª?÷6.^Ã¶?[n!8¿ÏÖ1~Q«?I¤Éõ&gt;®? Ys±¨?­èµrD¡§¿,vVDÖ
¶?/QèXª?_x0006__x001C_¯ ²_x0012_?%5³_x0012_³?¡ÎÇÄn·?ÃeÃð_x0010_è¨¿IhWúx?®_x001A_ _x0003_?Qµ?&lt;«@\4Æ?ï_x0014_qSêpÀ?_x000E_u¨JK?Ù?ë'_x0007_¿~UZ¦¿Vj7Y¹´?_x0002_"Ò_x000C_×¥¿.&lt;£_x001E__x0010_l¿(_x0016_rO®º?/¶+ALÙs?h_x0008_2rtûÀ?w_x001D_zîk¿?äÉH_x000B_s±?¿¤L×°#?µGZ_x0001__x0006_8B«?Ð=iR_x0010_ø½?qÖyÉ_x0015_Ä?ÃK~ÕL ¿YÎ;ï¢ »?ÀÁÇ~ü?7¹_x0019_Ò¬?å@É¼Ö¸?_x0008_i@%ªL?è_x001F_"Â;Y?ò}UÓ_x0012_÷¿_x0014__x0019_e_x001F_\¿Ü_x0003_ªÑ§¯?ÄP_x0005_cJ]Ä?«´w_x000C_0?¨ëý,¯x¨?_x0008_ö_x0014__x0008_8ü?ù_x001C_¬_x0015_c±?_x0014_eü_x0002_Óf?Ë_x0004_/Y9·?s²t¿áÖjByÁ[¿:À*_x0004_(_x0010_¤?Ù_x0015_[.{ ¿@I©RG¨¯?'a¾¼Dµ?®Ä_x0004_L¸¥¿uZNWÈ©?S¹_x0008_8¥·?ÇN;)u©¿õHÒ¬_x0016__x0019_¿eht_x000C_x6£?_x0001__x0002_Eº¦ª¼?4hh¦°«?O3o&lt;}kw¿BÞËß¬?_x0011_÷²R/?IlÓögY¿_x0004_RÙ¼=Â?½ÄÄÓç¿S&amp;ý²[¿_#ûý_x0012_¶¿:ºh H ¿ íbÏªÆ¡¿eÿ«´Å{?&gt;÷óE*¿stB1¥¿¿_x001D_*Û@¿5 ¶÷sæ¾?´_x0001_àÒìu¿Ø~ÇÎÃ)¦¿_x001D_à6Ëof?/8GýT³?ÈÚaaGÃ?ÚÌiS²²?_x0014_î_x001D_´J¿×0FM_x0010_q¿*_x001A_IlÐ[¹?ÌjîÑ#-¿ÙØ_x0018__x0008__x001E_Á?¼§¯¼_x000F_©?_x0007_v}_x0008_Ä¥?¾Äüé'Â?üê¯l_x0001__x0004_+_x001D_?_x001A_a.î_x0003_Ý¾?~ÑMº¥?àú  Î¿zPrÄÛ©?ut;j£?_x000B_4¨`?iRBÂ¦­?_x0008_!_x0001_Ê@±?g9_x001C_¬_x000C_â¿Ó&gt;iH3¿&lt;YØ?)Ûë_x0016_Èi?Z_x0002_¨&lt;²?UîþÓRÀµ?%ø_x000F_,¹?_x0018_ä_x0001_¾êÄ?KÄ_x0005__x001C_Á-?ýfYèT¿,_x0012_aDSº?ðþ2_x0001_ª¿«è÷£¹~¿©°E }|Å?[_x0013_5à¿35ë°ë»?ÀÒÊoc¿ºÓµ¿L°?GÂcªÏ0®?ãöÿiïu¿â_x0004_¸©@¿y½Õ_x0005_Ñ¶?/H`Aðü?_x0003__x0005_â_x001A_Ø6¿|\Ð¯V?ó÷vñ=?_x0003_¤¡ÛD¥?E]3è$l¿_x0001_:u_x0013_ô}¿a­^_x001B_4´¿_x0007_¡6h_x000C_#Ã?¶+p_±?_x0010_u_x0017_ýÍ¿ö_x0012__x001B__x0008_ÛP ¿_x000C_t¹_Ô¿=G_x001B_Æa¿5CyCz_x0011_x¿x)úá)þ¢?l¼¿½èb?²%_x0004__x000B_K?_x000B_+=¾?g§?ÙÑõ;«&gt;µ?Fq_x0003_GÃ*?_x0004_Ýµ_x0016_·;¸?Öf¿-ºMÁ?,?_x0002_í¿_x0005_¼Á _x0016_q?å©»ÆsÉ°?:îK¢}?`¶«ú?Ô¤®àyk?ûÛ@YÆ¿}_x0003_'´n¤¿¢sê=¸(¡?±ïÚ_x0004__x0005_üÕz?÷îÀïÞUÅ?ô³_x0010__x001D__x0003_ª¨¿®G_x001A_Úpçµ?)g¡û_x0002_«Á?ÒËð_x0014_¼Ïr¿ù°7p16 ?2×_x001B_À`ÿ¿u_x001E_@O_x000C_´?&amp;Ê§û­÷¦?â8á_x0002_ë3?ÉUëãì¬¿àJ%±R±?_x001F__x0008__x0002_$nè¿5_x001E_ÉÁÕû?9Ú²í¾¨?ÛÔö_x001B__x0006_z¿%0¸Ý¾ãÉ?i®9¬lÝ·?Ç%pÕ£?J·7i=¥¿_x000B_:Ù$x°?ÛÿÀ_x0013_Ç&gt;·?_x0001_"¦{:o¢?i_x0006_¨WäR±?æ/(oÛl¿ü|à
TE¿þ¤Ñi{¿·gãKc?Ôhf_x0013_Àf?¯'/|O«?wþLáÛÚ?_x0006__x000B_§«r¶?_x0005__x0003_|ª F¿D9];±_x0010_¼?:ºåÆÇ
·?á® _IÌÃ?¢´Q_x0008__x0016_µ¿ÒiA9TaW¿´Â(zÃG?c_x0003_rÒâ¸?û­â*_x0016__x0017_±?é_x001C_pêj2£¿ê¸zCöA?drîAº_x000B_·?Ùé[_x0001_fÇ?_x0016_ qB²?ô_x0002_M÷Ó3¦?¡C¹?!í¯_x0011_d¹¸?}D_x0015_°?ÌR?zì?_x0007_x_x0007__x000F_Âá?± X_x0004_£¿¡?Vâ·J&lt;©?Îý´[¸×q¿fûj
ûãµ?Âì^_x001E__x0018__x0007_®?GhW?½f?,îJÀA¨?t#9½ÿkº?a­üü®¬?Ãûç0-º?·Pa_x0001__x0002_¥¡¿ÑÐ3å¸!Â?\èmgàl¿jö­¬?_x0003_ÄåKâ_x0012_¿Ömõª´?·Í%I*¤?Á«Ø ?ÌÙõ_x0008_P?sÇW_x000C_Ö¿§_x0016_ªF@¿_x0010_ç_x000B_ÒÅ¿cüàúÅ p¿÷ð_x001A_gfx¿îÄ_x001B_4ä£?_x000F__x0016_R'Î³?æV§°?h5zÞ¨?hS«ãb´?Fzgâÿª¶? iS»ì)¿Eq#m£±?[:dª?|Ýf_x0015_¿ü_x000C_UJ¡¿I¿çÚ_x0014_À?9ïs._x0012_ã¸?¹_x0012__Üj¦¿_x000C_J/dñ­¥?2ÑyòZ¿T%ë_x000C_^n¿?iD×1÷?_x0004__x0005_g}VÖ_x0005_¨?/oîÜÎ1¸?÷Ô²F¹_x0016_Æ?¤áÉ¤_x0017_,A?¯áIÚ_x0011_¡¿_x0006_ª_x000E_¸6A?*YMKº?Êö8èã?÷í.¢¯º¿Ge _x0013_fw´?_x000E_{6\_x0005_?PÂØµDÄ¤?'æJúØ_x0017_¦?bC§h¤?rK8W2 ¿_x0019_Ä_x000E_x_x001C_z{?±n*Ñé­?lZþþ©¬?÷ix_x0010_ú¡¿àfo;ü¨?Jô_x0016_fq_x001F_?(_x001D_lòm¬{?®Gg_x0002_¥¿UúFÞd_x0007_©¿vH_x0008_ÞD^g?v[õ$?ö._x0013_ë_x0012_¢º?+iû[´?ó_x0001_Ì¿_x001F_E9-¥?_x0003_ü¶»à_x001E_¡?4EÕ_x0004_ ¬óÂ? \º%NÛ¿r¡;ðdÄ?_x0008_=¬sø¢³?_x0005_ùM_x0007_èÐ?äÌÑ|Óf¬?xAýÏ"«?Mé?
jü©?&gt;\ï¸_x0010_mº?¨lËÔ¥¿øþ·[ ª¨?^Ò_x0010__x0015_Ä¿_x0008_§Q¬_x0010_h¥¿ÂÄ4ß#ë¦¿âè_x001B__x0003_¦­? .Ó³V¿Þ_§ Üv¢¿31_x0008_Ûú_x0006_½?z[R
ÇÆ¿H@_x000C_ÀVV¿ï_x0002_÷8 ¿;½yq_x0013_]·?Çt&lt;©ùÛ¿_x001C_U× ¡¿"L½?R0Û]§üÅ?â;=o?{±_x0005_+ þr¿ºÚ_x0001_Ïïdª?åNÇJh?2_x000F_{ì¿^?»p,Vï¯?_x0003__x0006_&lt;ª¥Õ»o¡¿Ïv£EÀ?&lt;´_x000F_ðK¢¿&gt; _x0006_&amp;_x0014_¶?ÕÎK_x0003_ú°?üo
Òw°?u·_x0019_ÒÖa¤?Ìç¥a_x001B_v¿=x¶3±§¿_x0001_ç_x0001_Û2Ø¹?^É_x0012_^!È?1ß_x0001__x0017__x0004_¤¿:ñÖÇ.¶?Íh½ì«?úº*ï»?³?£BÑÙu±?#Ô*ð!Á?_x0003_Wõ{?1 ïu_ã§?¶¦¾kmÙ¡?8_x0005_\?_x0004_?D«Mö£¿[Ýë÷i²?ö÷¨_x0015_&lt;Â?Kù7Kà¡¿)d1ÅXic?Þp^Æq_x0002_°?_x001C_Àû_x0014_ªÕq¿­_x0003_^_x0008_ùs¿z_x000F_£?FWGfâ¬?_x0018_½hÎ_x0003__x0006_@G°?uÚÀ_x0014_-¿_x000B_üfdØ× ¿ê8ª_x0002__x001B_n?ã
ÍM?HØ_x000C_c_x0003_u±?½.!²)ª?}Õ/Î"¸?I&lt;ð_x0013_ÒQ¿_x000C_¯ÚÜ_x001C_¿]_x001B_y)_x001D_µ?$q0H_x001E_²?ZïïÄm®¿_x001C__x0015_sd_x001D_x?Ú%O;,x?°Ó_x0016_CD­¿&amp;Ò§ TS¿¦ø_x0015_ÔìE?_x0019_´¯_x001C__x0012_½?çAò_x001E_¿ó?vA_x0013__x001B_&gt;_x0002_¿éÊ_x000B_tc½?_x0001_H_x0010_mO ?Å/ï'í ?µWy3¿q¸?J_x0007_;ôë¤?_x0011_î&lt;ui_x0005_s?q_x0004_Á\Ì(~?]T)øcL£?½~/_x0007_ì¶?E._x001F_]¿º_x0013__x0016_Qrª?_x0001__x0007__x000E_ú1.Ç5´?_x0002_e?sº?Æ¬2yÅ?F§áÊgq¿°~_x0006_g·_x000B_Â?qt÷äUÖ¿_x001C_qq_x0012_&gt;Õ¿­ò1í¸?Î(rçÉ¨?ØD_x000F_­«?:9¨:?§(WA}¸?_x0001_¬×çÜJ¦?´Û*;T¤?´_z/M¡?ÒgzÄ
A¿h§"1¶¿ä_x001D_`p_x000C_¿?mS_x0005_;U_x001F_°?I^ÓÚ|¿Þ2_x0004_Õú¸?¯e3³3_x0003_¶?_x0004_ÿDÕCº¿_x0005_®{/_x0007_´?_x0013__x0008__x000E_Ï·¿_x000B__x001A_ê?ïx÷©§©? -_x0015_Wëº?Td?bí??eÖÚþ_x000E_Æ?Û0¶(-¿Ô5«_x0001__x0005__x0007_?ò_x0001_B#g¿lZB_x0012_é»?V_x001A_­áU_x0016_Á?©­-M§d¿óÿ_x0003_uÔ¤¿Î_x001A__x0005_?_x0011__x001C__x001F__x0006_g0¿°_x001F_²w¢¿UnKÇÁ?äö}ÀL?{»ê2Í?¯?È$¹_x0002__x0014_±?esÿ_x001D__x0011_?êÈªà¤¿ÞÓ'Ï¿¯?_x0004_yAªu£?þJV_x0004_z=}?{YÀ_x0011_o¿²2äæh³¨?¡Ü_x000E_w¦¿¨¬jÿ{_x001C_­?h_x0012_C¼ÁbÇ?+Ê¶Íö_x0006_?_x000B_êJÌ*_x0015_¿½Î?;ï¦¿übÆý^¨¿:_x0016_G·¿_x0008_&amp;°¾?2¸ÏÍ1¹?5!Ixk·?È¨9îG¤¿_x000B_
_x0007_RiÌ»¿)'-f£÷¿ìô]_x0002_Îµ?_x000F__x0004_tL÷S[?_x0011_Øg{¤â¨?_x0017_lL®-À?nC_x000E_ìÆÂ¥?&amp;KÄ_x0007__x000E_¤¿kùÖnºã¿?U_x0001__x0006_)&lt;?£?Òü&gt;p¿a³¼Ñ*é? Td*rW¡?H«íõîå?_x0003_È^ç^_x000B_§?_x0005_i`Ý" ¿¯±E_x0002__x0008_»?æÌ_x0016_j£¿[_x001B_ñ_x000C_"¢?* ]3A¿_há_x0015_¿ù]¯ _x001F__x0005_À?öÏé#J,X¿J_x0005__x0007_øÖ¤?¯_x001B_÷H_x000B__x0016_§?Ò_x000B_å!qê¬?g=°ç¸}¿ì¹ä³³?Ý*E«Ú\¶?xQhä_x0013_jr?ýØO9±O¿#í^Â_x0001__x0003_QS¸?;$Ñ~;Õ¿?$,°_x0016_Á_x0008_¿§å½´_x0002_¢¿ECn_x0010_±¿§à{Á]¿ÈÐ_x0004_T?vYX×T?gUnOs/¶?m_x0001_Ê$gòc¿Ë0j¨X*h¿ÈB¨y§?yi_x0010__x000E_§¿[_x0017_.¯|¿­L_x000C_Ói¿ÈÉÄ²;?_x0002_rN_x001E_Ï¤¿àúm=mÀ?.Çá2Å?øZp°ºÀ?J_x0005_z?Î
Ôý¹?·¼H½ [¿&gt;!ßA¬?áÑËõÔ¥?&gt;4(|:Gx¿½ë©¾t&lt;µ?Õ _x0002_ßt!¿©ìÆ_x0015_¿)?Ê%/ßÓ¿Øí]Ûã?($ù¯'¿_x0002__x0004_òÛ¦_x0015_fÆ¿y¹
ºüg¼?PËÚÛáÞ?ª
ß c?èµýEó¿ýsß_x0014_É¥?r¿Õ÷T¿Á?îÉØa.É¿²»:¨ñ¯?ÆªêILj?gØH:_x001B_«¿ÔÁTÚÕE¿|Òh-É¦¿ÀL+-9?õQîÀÌ.?ÚÚw_x0019__x0011_Ç|?È_x0017_|õä¢¿ç_x0004_y 4?U ÆéwÞµ?&gt;ÙÅ.¯?_x0001_ûFù4^?y _x000B__x0019_Ü­?± V§$?À4g_x0016_¶?`¿À_x000B_¾_x001E_¿_x0003_ Xr§?Èþ1Ã'¾ ?y_x0019_[=tµ?¾ÍÝ®$Äm¿d¬ùaµ¢¿À_x0011_{þEB?q{¤_x0001__x0007_è¸?O°É¿ð_x0012_}Û|÷m?A¿Õ_x0004_Bµ?]ÓAë?ÀêÝø|¿ù«ðfzÐ·?ÁÇ¾ ì,Â?Ùm_ÝèÀ?_x0005_iLØ¿7K7U_x0002_§?Ç¬tâ¡?õàO­&lt;L®?ÇÁÛS]¤?£¼H_x0006__x0001_¢¦?W¦§Ð#_x0001_ ¿_x001C_eík?_x001E_ð
t+öÀ?³hÞ$ël¿}Ñ_x001A_ô;¶?Êy½ýù6°?_x000F_
_x000C_Ö(×¥?sÁRV?!ÊÉ_x0002_$x«?Êfû_x0015_(¢£¿^-_x0003_u\g¿F_x001B_z_x0010_[¿&amp;(öoj¿?JÌy_x0002_£¿_x001E_WÐÒªÂ«?F3Ð¾%H~¿×Îq_x0007_Á}?_x0002__x0005_zS4_x0016_¿_x0001_VR7þQ¿üN_x0003_N_x001A_£¾?¬ÈÕï¿8Ô=µo¿]_x0011_&amp;ª_x000C_­?Á"tâ_x0007_¶?¡^ëú¾_x001A_Ä?6mó?Õi?_x0004_ Ð"É_x0014_Ã?8ùüÜå\ª?ôæ²¾_x0005_Ô*¿ÊNßÿ¦¦¿å_x0019_C_x001D_þû¿õ[÷8øÃ?¤_x0003_º`ã¥?_x0007_Cd¤_x0003_¨¿_x001A_ÎÀR7´?.Þ_x0010_¾Y¡¿×_x0004_mû&gt;Û¦¿Ä_x0004_V:¢·?q}_x000B__x0008_Ø±?_x000E_W7ª_x0002_¿_x0008_cDJ_x000B_Ât?ál_x0013_8ý~?Æ%z÷lÁÃ?ó¥ð^B²?{/orø¾ï;¦¿B SÑt¿e_x0010_+õã¹?ýæº3_x0002__x000B__x001A_¿Pf[ñ:µ?èt¼_x0017_Õµ?°êàq? µ_x0005_~¶pÈ?Ab¿äù¿?I¿_x0007_£Ú9°?üqQ_x0008_²?¦W@UY ?8_x0003_cDO ?ÿ_x0008_°&amp;¾È?f_x0001__x000C_lt¤?Ü¬
¡E©¿\_x001F_eë[s?_x001D_gµ©+%¼?ié°YSe¡¿§F_x0004_G×)¿·&gt;_x0017_¬Õ¿_x0006__x001F__x0010_ªÎ¿_x0003_52b¢?wxú¿rÌÂû_x001C__x0002_¿2pà\«:¿lÇtä¼NÁ?êù7u}³?QÒDß\(¹?ÐÔ+GJ"­?wÀ_x000B_r£¿pjÂ×Io¿_x0002_¹Ñ °?úâZîï÷?b6GU·Vª?_x0001__x0003_Q#_x001E_è¬f£?dôiøj¿ý´µ_x0019__x000F_¿ê.ßñ1E¿ã_x0001_Â$¥_x0007_£¿sU:_x0007_Ø­?ý_x0018_Ý|áÃ?+¨!ø.v¬?ß_x0006__x0003_ó¶?c{"Æ²?_x0002_ôð?Xf
&lt;sUÁ?VVu_x001D_ú£?Ø§YDFÂ?ä¢åúä|³?_x0008_Õ%m4'À?úrZöüçº?³øþë£äi?Ö4´_x0006_®Ç?0,ãÂëµ?Û=_x0018_Í¯mÍ?&amp;=_x000F_üR¨¿ì6Ê¤l¨{?_x0006_ß
l?Â?Ês_x001C_Ø£?Jìjª ¿/ ±_x0011_öÕ?0®_x001B_½°¿¥¿´5Z¡Lð¿ñ_x0006__x001F__x0018_é??¼ª¦_±ñ´?%åî_x0001__x0005_¼ax¿x~Xu¿C·«®Ë@¶?!¢ÂQ_x0002_Á?2}ÿ"ì°?¿îÌNlÇ?ç^ÕòÒ@¦?_x0016_®c_x0004_ë«?¨³l?]G
·v¥¿¨_x001B__x0003_¿@F³?_x0007_£ß¨ ¯?Lãúµ_x0006_À?Ðy±ª¨_x000F_¢?ÖHzT_x000C_¤¿9þEfÔôi?ü%]ß_x0018_±?@²)9 «£?_x000E_&gt;³^c¦?y3f¯°?zÙA`OW?W3+ôÎ?bJ~ÓàL?ÏraÍóß¥?ÛÃ÷vßs©¿õ3Ä~å£¿{MÙ¢!Ü§?tá§íÐ_x0015_³?9¤è ¥¿ò_x0007_7¶?[å0G_x0018__x0016_ª?HÚÔäó´?_x0001__x0002_0_x001B_(ÙÁ¿_x001A_``Óc ¦¿îú·²Ð% ?ÙK_x0006__x0018_ë_x0006_¿3~½½¿9SÊc9ÖT?îâ3LWóS¿_x0001__x0014_[ÐÈ_¿ÊÂ»«§?OváXÎ­£?Ð¥_x0010__x0016_¾?zÏy}_x0019_ª¤?¹¼L1~µ?W[Ò-¸¿].mK®?¸;_x0007_ hø]?)ÑÑS×îs?÷}ÅaO¿Å(¿_x000B_¶O¿³7|·?Íjôjáå«?É_x0004__x0001__x0012_¿³·_x0012_W&lt;­³?ÏR»¶Å»?ÈäÁS_x000C_£¿qå{Úy´?_x0016_íÅ_x0019_á:J¿¶U&amp;ZÉ·?ÝVh'È"©?$_x000C_uÅ¿:"«àW­¨?L&amp;_x0003__x0005__x0003_¼?t_x0012_¨"?_x001A_Ê,_x0017__x0015_¿VÖX ?·:Ë»¿r¾ß¢ùÞ¨¿½ ]1ûê§?Q«·_x0017_Ú¤?3|ÏZÔ_x000F_z¿A&lt;7Ì§?éºá_x0014_´½?£ië\¿G_x0008_/³¦z§¿¡g?-¢¿@ý_x0014_º¿ø_x0019_bD2¹?ãüà­ì?AÂ_x001B_Ýj-¿XàÏ}_x0001_Ô|¿1pê^¤¿qT&gt;ì_x0019_Á?=ü$ÜzD?â_x0001_ä_x0004_Â?Z_x0010_L&gt;Üß ?Ê§y_x0012_ê°?S_x0008_í¿_x0002_¦¿yG¡.?_x000B_._x001A_;¡?9mÞ¬?¨%[Øüß³?à_x0017_cXF´?_Ì;#íØ§?</t>
  </si>
  <si>
    <t>d30d2a912b4d109d5a083e91c27b1c24_x0002__x0003__x0011_+{Ý¹_x001A_¿©ü_x0015_ÊËe?áÓ_x0001__x000E_Ì_x0006_±?ui½:Övs¿x´g´?M_x0001__x001E_~ùÂ?_x000E_®_x0018_Pi"¤?'W4[B¬?qÖô£_x0008_Õ»?ÆivxDlÀ?ÜÝ)Ç_x001C_[±?CMûä¬F?_x0011_tÚ_x000E_cðÆ?C¾ÒõÎ³?G`âKå¨¿®R_x001C_W_x0011_´?_x0018_Þ1_x0013_ë ?û_x0010_b¦_x0018_?¢=_x0003_¸8+¿?Ì_x0017__x0014_«!}¿ôÕ"mê?â¹mY -®?xmF%Ö£?uWÔmª¿h^Ýþ§?ÅYÏx_x001E_xi¿\w_x0006_ÉoÀ?¶)øÕ,ÔÀ?}}XÃux?yy_ig®Ì?m+è%¯a?q^_x0001__x0002_f?Ö"öìP¿bÀ«A¿&amp;b'¶Âã}?E§ÉÃæò°?xâ]ë¿±¾T~N·h?M+Ú]_x0010__x0011_©¿¦ú_x0001_[·?ÃîJ¬ß_x0010_c¿ªW $eö±?/\§_x0016_'¸?ÁâN'ö¦¿!xßã,fÂ?´
ð_x0002_¿?,XåZ§_x0001_¥¿P´ÃÇIÀ¤¿º½j Fæq¿c'£¿J®v®á_x0006_¡¿ K_x0008_eìk§¿)AÂ(É_x001C_Ã?Î¼î§~ »?«ÞsàIä²?_x001E_´%µØ¿B]_x0017_ðÁ¨?ôO/TÔæ¥¿N_x000F_9_x0008_Kµ?æµsÊ¦¿Ö_x001C_Q8hß§?&lt;vÅ_x0003__x0002_Õ£?)_x001B_q}1ó¨?_x0001__x0002_¦NÕÔ«?Néã_x0002_¡´»?2
s?â¿*ï'È²?]-aìïb?Õ=_x0013_#d_x0003_?9ØU_x0003_ u¿SÜ¿ç%"¤?Ä&lt;(¶Æ?gãìÛ¶?Å_x0004__x0007__x0006_,¿¦:&lt;¯D¿#CÒ+ó\¿ú?Å&amp;×[¿ïø©Ù_x0006_o¿Çá_x0007_Ä½_«?_x0017_?£ã{¿a+e
_x0006_Æ|¿_x0008_@Añ_x0018__x0008_¤?_x0013_sïäó?¬_x001D_4¯wº«?"{p%M¿s«âE²û¿©P³ÿî?#è}/³_x000C_y?â_x0001_Î_x001D_h ?çÆú_x0001_3-±?t_x0011_fâz­?{YÐ_x0005__x0001_¿T¡_x0002_q`¨?²dÇ«G_x0004_µ?_x0019_ÆÃæ_x0002__x0007__x0003_6¿pE±GÕy?%ÒË)_x001B__x0015_?£Ö|_x0001_8_x0004_¿Æþ_x001A_{q¼?4ÕÏUùëS¿JMje¤º[?=Xà·?ùeR²ÉT§?ñ¦´øo¬?#TÛ_x0017_¤¿A'_x0015_É³?@jm_x0015_½?ëùï
Ñ¡?5ð÷æi?²_x0001_¶ö*Z6¿Xw_x0014_húV¿¥üÖÈ°?9¡áä3i½?¤Ý:{æÁ ?¾êc. ?¿Éx¢ª?_x0016__x0006_ì_x0014_ÓR£?irÕ_x001A_,q¿?¶3_x0013_¯£¿U_x000F_Á:_x0019_«?ûï`&lt;»8?_x0005_¿ÄVXÃ¿_x0008_HÊ+ì_x0001_¸? _x0012_8±¿r5£»À§¿ãÃÃôÅÐl?_x0002__x0004_·S_x0003_iV?°ê?ý(@ÎbR¥¿^¾Ú_x0013_[§½?PxxÄÖ°?FI_x001B_
U¿_x0001_GÈ_x000B_ÆØ?±Ö\ÛVd?Ï³½_x001A_~_x0016_Ä?B(ñLPÐ¢?Uì0§L?!=ð?£?æI_x0010_a¿HH&gt;hh²?ÝªløR«?õZ|Ã?½_x0013_Uw_x001C_r¿k+E^¤?_x0004_æ;ÇÛp¬?;9èÆ¶?;¿_x0006_ÑØÎ¤¿Ô_jç ?_x0004_ß/_x0004_@£¿ãüJ_x0017_1²?/à¼r¿ðî¥.¢ü?S_x0004_½_x0014_ã¶?_x0001_mÜS­©?¼gj:õ;¿¥q§_x001B_ùe½?l6¡÷a°?ë éM_x0001__x0002_$±?üÉÐ´VÌ¶?O_x0008_@lâÂ?á(_x001A_« ò^?CJäxI_x0001_?t¯tù×_x0014_¸?Í:æË£ù±?Q
_x0015_Ü_x0007_ë¿_x001D_Pç«'NÅ?Àd_x001C_Ô'¿§± ¶§?¨54b¾!?ØË4ðÃ?sh_x0018_è+¨¿Íf;þ&gt;Ö¨¿s?Ø¿¯?¦mEF&lt;+¿_x0005_xZôËÁ?´_x000E_ëM¦¿Î_x0008_:KÕ5?íÍCS8¡?òdÕ«è¿õÙZ¯¤_x001B_?_x001D_Ùxö¿eW$L_x0011_Æ¿ù_x0008_÷*¿g4¨_x0005__x000F_ ?ZÔ³*¡ý¬?MU R_x0002_ì?¡ÙÁc_x0004_S¿¿:_x0002_×¦?þÈkzÌ¿_x0001__x0002_d_x001A_¬H#®¹?OÝs_x0012_¤u?_x0018_T¸tX¿t1m|©?ßâ¨%*¤¿¦B_x0011_6&lt;?ô i_x0013_1«?W_x0015_ÆtúØ°?H`¼¥)±·?}»9Ü«µ?wòü,ª¦¿¿Gß&gt;Ù©¢?Gk(Y ?Ù âíÒa¸?Ë2ân=,¶?l¾90®?èa¡{°Â?Vè¼Us?juÀ0_x0003__x000E_o?Èi¢?_x0003_rmECÚ¤?¶sñTk«?ï°ßÃq¾Ç?_x0013_¬Ù 2ãª?¹¹®|²£?QÞ:^z_¦¿_x0010__x0013_Aí~¯?©¾Ü_x0019_Ñ¥¿ëÁz9â"¿|¡_x0019_0_x0013_®?_x001C_Y÷ão`T¿n/7_x0002__x0004_¥ÞÂ?_x000E_.ýN:´?=¢Ê_x0003_ZÃ?+_x0011__x0017_¨Û¨¿_x0005_]N¨ÅÄ?µH´_x001F_Õ¯¨¿c_x0013_«z ?(_x001D_ñK^R­? ]ÊJHnw?_x0001__x0014_\D©w¦?å)#2²È ¿kt_x000E_¨¿_x0018_ùño
Â?rÕù¬+¨?`_x0006_@T÷Ö¸?WÜvJE_x001A_?(Å+Ø\(À?ù$[¨Û_x001A_±?²ÄtÎÐT°?U_x0016__x000F_kÑ¶?_x000E_ªË,ä·?°EÀõó¹?£FÞû/8?#_x001E__x001D_'à¿4A¤ê°?²Êúµ?Ã1_x0010_ú£_x0008_ ?Á¢?Æ­îO?ÀçVg_¿ì@v@¿Ýf`§¬´?_x001B_it_x0018__x001F_;?_x0003__x0006_¹¸Ó$¿{?Í¨jÌ_x001F_³?c¢_x001A_¾ly¿°[¨¥­?
Ã!ê¹_x0002_Å?ßX1Ì£?9j_x0019_k±Ò¡?³Øuè¯?_x0004_}X&amp;*À?Ôó_x0014_mÐ¾?Ý¿_x001A_EÁß?_x000F_C&gt;hê_x0001_º?_x0019_2²ëÚu¿ðf»zP¿X_x0003_ñK@v¢?t¸)îÆ_x000F_Î?_x0008_+Ø]¦¿qj*ä×p¿¤&amp;á{h?E_x0019_BÝ_x000C_&amp;Ã?ÜñNm÷Ì¿P_x0019_ÔW±?Ï\øËª?_x0005_û:K¿Æêµe¿væ-þ_x0017_ ¿_x0006_É&amp;ÁÁ?u¿Ä_x0010_`Ï]¢?T «Ló¿ô÷%9¶ù¤¿0ßi×i³»?W¶$¹_x0001__x0004_ÍÞm¿¹nÛA_x0004_º?z.+¹X?Tß6(_x001D_¹?oM½Ç_x001C_:Ê?v½Þy£1?
[_x0006__x001C__x000F_m`?ÇIÁ3T¡?òHÝ_¿¸?øªä-_x0019_§§¿ÜÌTÈ»?0$ß°ý ¿°øuÃ!Ã?_x001A_¼Â)Xã¹?Lç_x0015_Dsr¿Ó_x0018_äM?D
_x0004_%Ñ_x0014_?f _x0016__x0015_µ¿È_x0007_#ì°?dù_x001B_®¤?ùH_x0011_Y_x001E_²?³|wYs?£ä_x0013_: µ?ù1`'_x0004_sÂ?äºÐ_x0002_ê¾?êkZ¼- ?_x0016_ò_x001E_íæµ? }_x001C_í7¡?e\ûd_x0018_¿Íf¢«_x001F_°?O0¸¨&gt;?±_x0003_c_x0013_Ê·?_x0001__x0004_ð_x0003_æ_x0008_0¦¿¿¸'g%D?FZÇÜõÂ?ë¡ô^r¿g(É.l¥?_x0002_K_x0004_¿_x0014_®?ýCÔ_x0016_nÆ?ëòás§?Yb=ªA§¿
\³z.g?åq«Éé»?Ì_x001F_å_x0018_Xº?1ºVõ¨?ÜYD/m¸?©Lâ÷z?ÅhöEX. ¿_x0006_É¹ë¿¥¿?2MSOÉ©?6ðqû¬?Ãë:{Þ³?ñF¼Á_x0005_ü¦¿ñë|_x000F__x0014_º?·µö[2J?ä20!_x0019__x001A_?_x0004_5åÉ0h¿»%À9¡?HßÅ¦&lt;/´?I¼àæ/¿?¼Eûe0Á?Æ_x0006_@Do?Øµ¾&lt;B_x000F_È?_x001D_¼_x0001__x0002_Nï¿èn8_x001C_?z}V­Ã?_x0002_R·ÞÄÜq?F!hº&amp;&amp;¬?_x000C_nÀ¢¬¢¿à_x0016_Ç£Á?°Vx§Xq¿ØU_x000C_X±?KvÊ?â»ªnþ»¿_5SÎ®½?ª&lt;o_x001B_¨¥´?_x0018_t^_x000F_]¿®15u±¥?»Iem¿ü_x001D_iÀßj?ZÊ_x0012__x0018_ÿ·?_x000C_ÏîÐ8¤¿{'!1åÃ¿÷Ò'a_x0011_ª?2àuyF{¿y´ú§Kâ»?EÛ¸_x0016_´9¤¿Ååê_x001F_gî¿*fõ\G³?¼Jª_x001F_ì³?Y¨Û,/öª?ÔëvUàßf?è.ÓbÂ)¿?Ëªáê;¢¿}_x001C_¯T!­?_x0003__x000B_HmÏÝ"¥?w«Á­"?_x0016_BOÔS@Å?BÎI¥V¶?5B_x0019_ÖR_x0012_§¿_x0010_@_x0017__x0001__x0008_¡¿ý¿ í(½Ê?g¯_x0014_j?Í¿X¼ê|ª½?Wõß f¶?AYfÍª¶ ¿_x0001_@îjÒT¢?_*_x0005_Ã&lt;_x0019_£?§m_x0006__x0005_åÊ¿VjÎh·_x0007_¿ÇÛdò£z¿_x0001_ÄQ`Ñ_x0016_?#kßÇ_x0002_? _x0018_´¥±¿yÛy_x0003_¸á¿Ii3®_x0004__x000C_¿E_x001F_ªç_x001C_²?áÃP8¡¿ßC_x0016_ÂëS ¿Ä×L_x0017_&lt;
Á?ùBÇË¬À?ÍÌ,²_x001F_å`¿DçhèÚ*µ?éßî
B¬?µ_x0014_{äÄ_x001F_?¢Uh$Î¡¿%R Ø_x0002__x0004__x0019_«?w_x0001_ÉK_x0017_m{?ô×Ü_x0013_&amp;À?Wî4£?ÁÌy½9?àÏ
êoy?h_x0002_W¶$¨¿úQAp²'¿ìÀ_x0001__x0011_ÉN£¿rR_x0012_ï5«µ?%§¿_x0006_é_x001D_³?æ(ë_x0014__x0005_TÂ?ó×_x001F__x0003_zËÀ?×ã_x0005_ÜÂÔ?/~óÈ_x0010_XÀ?£7
×ü£¢?£Á a¹Òv¿_x0001_æÜ(WÍ?2~ö8áEl¿3s_x0017_hôu~¿çT­ü¿dÅhEØp?z_x0011_8Ù}g?WdNK7Â¿Á|?jwÀ?Söd ø?%AÝ¼ ?_x001F_ýÝ¡Æ_x0003_¿SAÜ u«¨¿QCï¼á¡¿Ö*:§VÂ¿$@qº  ¿_x0001__x0002_¢!_x001C_ð?Ða_x0011_Ê:ì§?·LmØz¿|ÌçF¥¿NÝD3_x001E_Ù£?_x0010_RpÝ_x001E_»?_x000C_ó©«Sþ¿_x001E_bªº´?IÓTäþÒª?çÛ_x0013_G²KÁ?®âÄ_x0002_?_x001C_®ó)]?
®-º¨4¿½ý"¯R¿Ezß§?ÁÀf;L]¿#³MHY¾?Íw¨È_x0004_¤?QrØV:p?¾ù1¸©?êPôu~¿U^_x0001_Ç¾¿_x0008_ñqn l?·¢Ì°|§¿hÿ_x0013__x001F__x0012_J?1è_x001E_fíF¿¼­á
ÛR¤?½?òS_x0015_ÊÀ?SÊr(üÅ?x¬_x0015_¤£?¤õÌ¯6 ¿_x001A_²á_x0001__x0005_ì ¿_x0018_³'_x000B__x000B_Á?ôOèÿÕß?ÄoCAÆY¿_x0004_é_x0014_£ø¥¿5Jó+?_x001C_7j_x0004_^'·?sñpKý¸?V#Õå_x0011_®n¿_x0004_!ì¸¦¿9ÓÌ_x0014_£Ô§¿MÕ-·F¨?Cë_x0002_a½µ¥?o*ÿ|Þ°?9äÂñû»?/Ì_x0010_Èz?¢!îýÉ1¿_x0008_­íÙ½É¿_x0015_ÔÂ?Àª¿±ôñL´¿$óYcÃO±?_x0003_3¿l÷å§?æWÁZä¿öb_x0012_S}_x000F_­?_x0016__x0007_û% _x0015_?´ëPnµ?X_x0005_^Ëû?ICt_x001B_.Ú¹?ÏÓ&amp;"D$±?ã_x0016_ÿGXþO¿­?ãZ_x0006_©¿_x001E_L4¢±?_x0001__x0002_LN_x0005_j{=¼?_x0006_ö®úÖ¢\?ìkY_x0003_wÌ­?wÙo¯\)±?ù²­Õ_x001B_?)@Å6ÙF²?ÒÍÞ"mv¿_x001A_"_x0004_Ë'c¿»_x0004_§É_x0010_òÀ?_x0002_ùä¬&amp;¤?-#Nú·?ÄKçº_x0012_­³?_x0006__x0018_^÷HY¿G~J_x001F__x001E__x0001_±?+_x0006_Å_x0005_%y?Ýõ±Â±?âC8G §?ÎíaÂÉÉ?Øf¬¯û®?QJ_x0002__x0003_Ùj¹?_x0006_Ï_x000C_¶ª¿ÁG&amp;/æþZ?´O´\Ä?U±r_x0013_´y«?²Î_x001A_Ædëk?$®_x001F_A~ún¿O¥_x0014_â_x000E_3Ä?8ý520¿ÿã/ ç{¬?öìØ&gt;1.¨?÷e_x0016_2ÈsÂ?Sì_x0005_¥_x0002__x0003_q0£?ëô_x0017_ÛÃ?lí×IØ­?_x0008_ñ_x001D_¸_x0013_¶?Òzý_x0016_* ?ý_x0007_äË?÷_ÉYT±?¹¨"Ùd¨?_x0003_W_x0010_k¿Nò]_x0007__x0019_Á?I_x0011_{_x001F_«?¾?ïx#Uë_x0017_?_x000E_èü üP?j+óu¬Á?Ý_x0001_ØÒr?oµísÿµ?õ\æ³³?©õs_x001B_qJ¥¿É!Ø¯_x000C_Äj?m¶¶te©¿+´_x0008_V¹?dìo_x0016_cÐ­?D!_x001F_io¿Gb×÷èDª?äaÚ_x000F_M&gt;¿íþ¨| À?wU¿a¡?_x000B_nÒeC@­?ÛÕS9°?¤ÇÍÆ³¯?Ux4)^?cðPÙÖo¸?_x0001__x0003_û
K_x001E_Ü¯?_x0001_¤äMa¾Á?_x0005_:ÇÊ¾¿Ñg\¼±²?)n¶*¢Í¡¿×»¬HÑÕ¿ÕåVS"Õ°?üçl3ý_x0005_¿þ+9_x0012__x0003_??¨¹^_x001B_ü?\C·Z_x0017_"ª?\ï;}ö_x0002_?+ª:_x0012_{¿tLh¸â ¿¤W(¿Õ¿Ó«Dy:{´?@ ìØ¤?ÌÙî_x0002_!|§?I4,Õ}²ª?÷0\l1©]¿¦þ÷i_x001D_Pµ?Ô_x0004_CÛk¢?_x001E_Q×Á· ¿
Ýç
ÿ±?ñ*×ë_x001C_ß°?_x0012_!ÙÆfÊ¥?ß_x0019_V!rÆ?_x0005_EëÜÔ¶?þoØI?÷_x0017_jg]v?ê'LÒN¤¿Þæhì_x0001__x0005__x000E_s?Âs´F_x0013_c¦¿Ó6Üø_x0011_bx?_x0018_î:ùõs¿±DÊ¢¿Ek_x0006_B¦«¿Ê·kuÂ¿/&gt;éDVá?_x001A_W¿Û´»\?õÐùRåÊ§¿ü_x001E_íÕä¿#_x0018_ú_x001A_ð±?F_x0010__x0005_hÐª?Â5_x0018_ÜÌH?#ÍÃM¸?n{ø}tþ°?×_x0013__x001F_áñ¸±?Ö_x0017_rGÓµ¤?ôÈ_x0004__x0018_ÎH?y&gt;²¶n¿®_x0008_n²wº?Ì¾_x0013_l_x0016_)?ú±(g_x0002_(?`º±Eý_x0008_©¿pDS¯_x0004_?¬¨~f ¿üpv_x001D__x0016__x0016_ ?Ì_x0017_§0?_F2"ü_x000C_T?yå_x000E_gÑ¹?G¹_x0003_ð=?æcúè_x0006_ò¢¿_x0001__x0006_·7ÍgZ?¡ûVhêõ?þ¢_x000C_¾ä¸?½ãuõ¥ûÀ?&lt;&amp;_x000B_°_x0001_¿&amp;_x000E_4nsc°?1
Õb·+?]bl·³?¹!F"« ?_x0002_Ü_x0013_!#R?²gÏ&lt;_x0007_J¤?Ùk:¨²¨¿þÆ_x0011_h Ä?é¼}{À?\ Óñ_x0014_W´?_x001E_#L_x001E_R¿CkÊbb{?_x0017_s_x001A__x001C_¿ë_x0002_¿:óÎrè¡?u}._x0011_Õs?÷Ôê_x0008_´?¼S,­ÛB¿_x0015_¬X\`ç¦¿[ Py\_x0006_¢¿çØ¢¿þ_x0005_5_x0004__x0012_¿QÑ~`_x0003_¨?_x0015_åª_x0017_öOÅ?_x000B_ï(hÓè¿,³ºr_x0012_vµ?o/^Y_x0003__x0004_¬¢¿_x0013_:_x001E_G[j?QêLì_x0007__x0018_|?P&amp;~_x0002_,¬¿L×/º?DëÃbÐ¹?¼_x0004_\ê N¿7ßûó¡¿_x0002__x0014_|j_x0002_Rp?®ÁkÄ!?£y_x0003_9_x0018_F¿´|YÄ¿gJù¶¯¡²?#ÛÂo¿#ý .À¨?_x001B_l!çïj¿g®9­5_x0008_?_x0012_£_x0004_3Û¸?åOý_x0003_²?^¢á½Oºu?¾ßGµ?_x001B_WûË_x0008_èb¿¹ý&gt;N¶?ýû_x0011_Çrg¾?¸4_x0001_ßCU«?+_x0007_E®?K¾kÃêè²?}®@_x0004_Þ¿aUîNR§¿pî|Õ;Ö?m¬oû¿?õ,¶@??_x0001__x0003_îÿ§ß?×_x0002_¿_x001A__x0001_?c|TZÇ©¿_x001C_ÜÎ¹§½?Vaê_x000E_E?îBìM_x0010_N?p_x0001_.C?¿º¥+¹¿UU×ómB ¿]ÅÐ¿B«?éãx¨¬?üæ`¹ÀÇ?ÖZ{q§¤£¿~é6"%¿_x001F_ª@Õ§à?7X_x0004_jm£?IÛ!H,ä¿T_x000C_?5n?MÀ|Ù×?_x001D_lVdf?ö_x001E_{áVtÈ?Ã¸LA_x001F_|?I(+?dJÆ7Í?Ê¶1_x0010_}í¯?_x000B_Ò¯
}¤¿Áúým_x000C_£?2Ìhr_x0011_{¿_x0008_]èÂ?_x000F_pó¹ ?.3ë&lt;mM¢?_x0018_Òan_x0001__x0004_ü¿P&amp;!°Ì?qÉÌÍÚb¿UÓé°Ôò¥¿¸Ä#¹´?p?àEÿ¶?l&gt;Þ_x0015_Êm¤?-_x001E_&amp;fs?²?þ1vó(?²QÚ_x001A_ûM??ðqsCÑÃ?_x0003_w`_x001E_«?°´ÍF_x0002_t?)ß"ßN¿_x0017_L_x0003_rß¿~ÖTgWmY?"äõ`v§?¹e7ÔÎ¡¿¨_x0003_`
µ`¿ðK&lt;'`¿«_x001F_õë²?^vÄ!võ¦¿;.sZÂ? ÃÌ¼n¨£?H¤ù:mÍ?ÂG_x001F_òh_x0011_¿¹ësë_x001A_µ?0«Ørb8­?÷_x0011_å¦g©b¿_x001E_otn_x0001_)¢?¯_x0005_Ý'èJº?YÎÿ_x0010_§¿_x0001__x0002_i@è9W0y¿R¨Z_x0012_éo¯?Âû.Ã¡¿U±×¿°?±wÝE¡¿ìÆ_x0016_S¿¯gÆ°°_x0008_§?HFD/Ñ«º?ºÀ_x000B_Îjip¿_x0010_@ùÁÿ¢¿yD¤É{?W¶«_x0002_©¿5a¿9_x0008_Ç¢?(mG;ù¾¿nðÖ¤`¥?&amp;ÕÕk"[±?:_x0001_rÃ²¥³?_x0013_*»ßñZ¿±öWÌÉ3¿ª¥¹ý_x0015_©?¦Òö=³ä¢¿º'U_x0002_'L?ek­_·¿?aó_x0001_±oK³?_x0013_©gC¸_x0013_©¿_x001D_z*À¦¿ 0 FQ­? éìÝ·?ÅW_x0003_æ¹?ººÃV·¿Cú^_x0006_½oS¿öNñ¬_x0004_
¸?ÓÜ×&amp;&lt;¢?=ðqî³v¿p_x000C_bæ_x001D_¥¿_x0011_i¾pö°?)km!Ê½¥?fô_x0015_ô_x0002_Ô¿¼&lt;_x0003_É±?_x0010_&amp;lZÆK?Ó_x0014_dç´_x0013_¿ý#1hã4x¿ÍËÜÖt?óðB#òQ?S¯_x000B__x000C_Þ§¿ºY}êãq?`Ã_x000B_¡^_x0001_¿¨¸5²?aÕWÛë¾?ö×- «_x0019_¶?«¶C¯h¿gVÁib¿¨_x0007_*¾ã¥¿|);S»?cT_x0013_ÞÂÑ?DDFMA}§?² 2_x001D_ß´?_x0008_ª¤¿"|}JD¿L±¿k»?í_x0019__x0006__x0005_GÈ±?Ê[^[±Á?_x0006_U6_x0010_?_x0001__x0002_ÏØú%Ô¿ëø«@ÑÝ?Û±)û.¶?dg_x000F_Ð²Ð?_x0012_+áE|?Wàb_x0003_ ð­?&amp;bjù½n¼? ¥5g_x0012_¹?0á!_sP¸?OQ!Ê¿.Ý¸±Êý`?0
&amp;²?_x0019_é)¿z?uTâÂ¿ÆºÐ^Xb¿_x0004_1ørè¿._x0017__x0004_ÛÆ%¿´y_x001D__x0015__x0008_¿¹µî_x001C__x0014_¡¿OL0xIH¶?kú+ÙD_x0007_À?Õ­çg_x0003_?½Ú )¡?Z¥¥_x0014_%_x0013_°?1¼«ÿA_x0011_`¿ý~×4d&gt;¿;x,!_x0017_{?_x001A_ß_x000C__x000F__x001C_?üÚ'_x001D_¨¿T/£_x0005__x0010__x0010_¿^P_x001D_vnÂ?9_x000C__x000C__x0003__x0004_cø¢?æ_x0012_Áêøª³?ç~iã­¶?Ï`ØÑ'8¥¿ªWÒ¬N´?óQ²_x0013_Â?ÂÀBñÇ¢¿p_x000C_øéª?_x0007_Ã°x
Y¤¿¦WN½ ?é4]|¡-?_x001F__x0001__x001E__x0002__x0012_¿_x0005_¤h¸\?Ê4ÌÇ{k?¥îÔfó_x0014_²?0F`À½?(ÍJ,½¶½?ÒZê4?¢_x0018_ÝÞ_x0003_¿Ûº§q?ï¥ð_x000F_}³?DÏí_x0015_Ù?¼à-]K,ª?_x0001_ À6ï»?.¨à_x001D_)é¿ILÍ&amp;M©?9&lt;õa¦¿NÒ;EøÂ²?bP(üªë¿éë\&lt;,Á¿¬cê/_x0017_÷¢¿_x0008_KY¨_x001C_¢¿_x0001__x0003_$Ò_x0015_ñK_x0019_?úÅ¤2Úf¡¿íAo"¥_x001F_¿7"t(ýq£¿_x0013_xéóþOÁ?k_x001B_á_x001B__x0015_?_x0001_ùçYÈ?¹¿À_x0005_´?Ô¹N¢í°?C yÛû÷³?í0@c¤X¿?_x0007_G#ãµù²?Â
ò_x0016__x0007_ ¶?¤`zøD¿D_x0004_G(àQ?_x0012_°KÜÆÌ°?_x0019_
hg\|¿Eáº_x0002_ïÐ¿á_x0002_»z_x0013_v?_x0003_ð_x000E_MÇ?{ÝSÍÍ´?ó'ÊëtÊ¡¿_x0002_TI_x0008_Âz©¿Ç0_x001F_4Ès?'t¸_x0005_Ñ1¿ø_x001A_©¼"£¿ Èîp_x001B_?MÈ´_x0011_ÏÄ?î_x0018_ûø]?äA³_x0004__x0016_?üÃÓÿ¿¶ùRØ_x0001__x0004__x001C_í¦¿ºü¢§£?_x0005_Í0Q¿ æ|°Û­²?¼íû4RÂ?eö¿e$ÿ¡¿À¾ä£¼S?_x001D_é»)Âõ±?«R®­£A ¿39¤yy¿ê_x0003__x0013_,¥?Ü&gt;[4¤)À?ºY{MCÆ¨¿çÆyC»¦?#_x0017_å¢N_x001C_¿UôïIþ2¸?Q¦J"=
¥¿£ìñeÍ­±?Ðú«_x0019_¼?:ôwÂ¦¼p¿k6&gt;ré¿_x0015_4\%_x0002_|¿_x001A_ácÒ º? ,°íÈåu?ö&lt;~°?_x000C_.(Åb]j?=ùÂÇah¿_x000E_kgá§?.¢/SS¡¿UP«U?_x0002_µ?ËjÄHsÎ?_x0007__x0005_C#_x0011_Á?_x0004__x0006_ï_yÔõ¿jFÅ¤ÚVj¿_x000C_­ÊmÿÐ?p½Ä_x000F_-M?/v-bºj?_x0016__x0017_zhëK¿[áÍÈmÁ?sëñÅ¸?[9±Ç`¦¿¥³TI_x0001_}¿_x0007_³/-d?´o_x0018_ ?úNoüÌ_x0011_¥?mêÚ/i/¡¿4f÷+g®¥¿-«¾_x001B_ÊO¿¢ö6Ó?ë½s_x000B_ðt?Ø_x001D_ÇUXÀ?þ_x000E_2om_¦¿b#%_x0008_å_x001F_¡?OÆº÷_x001A_¿@Í0§¥¿¢0³3eÅ?_x001E_´¸Je¹ ?­êN+.µ?Ñ_x0002__x0006_ú¶?@[lìÓº?Q¸/¹_x0005_ ?õN¦³~*¸?¿@6Êpµ?__x0003_ò_x0005__x0006_ÆZÁ?ßúG¹ã¡? _x0008_ÀôsÁ?8úå¬_x0006_ºÂ?÷ã_x0011_¤ç¶?º`=?È|s¿ú_x000C_7À_x0003_\¸?_x000C_,t­i=¿
hNAË¸?âá&gt;NT¢¿¢m»÷²£¿Úu4_x0001_h¿_x0002_Gç_x0011__x001E_5¿ºrS§_x001B_?¬å_x0014_,¿Õù&gt;\ÄU·? Sð_x0007_U÷¥¿hT_x0013_ý_x0016_?sÑ)&amp;_x001B_ ¿Ï_x0001_oÈ²?Xqù§¿Z²ý'_x001B_`?§_x001E_°±÷¦¿*¾ó¶.²?éÒ_x0004_]Æ¬?r"2Óf?´:õ?â ¿Dä_x0019_¼?/_x001B_E;ü}¡¿^|Õ_x0004_h¿_x000E__x0011_p&lt;ä¿ÿww;z¡?_x0001__x0005__x001E_d_x0002_z½£¿_x0015_Î=«¿C§?Êó_x0004__x0014_µ²?|bÌû»?ÈK_x001B_m9?'â­_x0016_O&lt;¶?_x0013__x0018_ Xc£?y¡é¬N¿k\hD´ò¿¬ôo-Chµ?³¿_x0002_Ñ©?§ÚÚ©#Èw?ª81±eL·?ø£r4u¿¡j_x0012_õ_x0015_¸¬?0öôÃ ?Áµ=t ?_x001D__x001F_îë§?¡_x001B_V_x0003_»£¿V ]_x000F_«µ?^Ä"¦·/²?l¯aªw­¿ÊÕ©_x0013_ð ¤¿çt_x000E_C°Â?_x001D_}ûZKd§¿|Ë$ÞS'±?&lt;-Åý¨¿/_x000E_=íøn¢¿:m;&lt;ä«?¨ _x0015_ñî?_x0013_ÁBÍµ?þÄ_x0015_´_x0007__x000C_Q"¶?CJ²
­û¢?ÖrÊC¥Ë¢¿ôÄð66Ck?:#&lt;_x000B_Â¡?ÉQl¢¿_x0008_¡[4¿.¬_x001F_þgN£?uúÑÔö_x001B_{?Ù /J¿Ì°º¬|¬?5¼ºU_x0010_®W?4ôÏÍ_±?_x0003_"÷AÒ¿_x0018_ß5ø`Á?î¨8[g¿ñ_x0007_ÇQ÷ÃÂ?ò§èo+?_x001B_þ¿_x0016_¹O ?Z'ê¥*?g0 _x0002_%´?¿Dâ0o¿Î_x0001_D5¿a´,§+¡¿Sáµë_x001C_ù?®Îp×_x0017_²?þ_x0006_ÚÉðÒ­?ó3)ô²?ûÙò=V)¹?eªM7æ¢¿Å¶¿É_x0005_³?ÖaÕ_x000B__x0004_&amp; ?_x0001_ )ôÌn9Í¡¿_Ä_x0006_
¦¿Yï[¤Oµ¼?(_x0008__x000E_¾gu¿ÂJ@Þó_x000C_r¿Ô¸Äè&gt;p¿_x0003_=_x0013_t_x0003_°°?ñ9~mº¿õ©_x0005_fOp?÷_x000E_JN_x0004_¦¿h/ú8Ép?w&gt;ÙQ»x£¿ Cß®õ:¤?yè,_x000B_Ö¦¿xkÛÀ´?IÄÐ__x0007_µ»?æd_x000E_Æú®§?ªF+½¡¿]3Z L¦¿_x000E_SùÃA¿ûl_x001E_Þâ×§?D^_x000C_ÉQ?ÈÖ\_x000E_p.\¿ì§GüWj?J¬¤çä_x000C_¿Ì¾gå¢_x0015_¥?DÁ#ÇòT¿£_x001D_êÎÎµ?_M(@T£¿_x0012_°_x001D_M¿4W}ïDÄ¨?_x0002_u»_x0002__x0003_m1¿a ;_x000F__x000B_¥?Ú¦_x0007_uó_x0015_À?á®D67´?¦sä®×:u?^`gÖh_x001E_t?Õa£'v?$RCu?ÁÄ_x0014_
!_x001C_¼?V¡'Zn_x0001_¿ÞX&lt;¦Ù±³?_x0003_½ÚEà?èµó®°ë¢¿_x0017_1\_x0008_ÏàY¿ón_x0010_ø_x0016_öµ?Ê8\m=À½?t[.1xÒ?_x0011_R]÷J_x001C_£?_x0014_¥¦9\§¿·;_x0006_³Ë?_x0006_©Ë_x000B_ã¿9\ù;¿Ú_x000C_¥Äd­?ÝdÏ/v¿ò»MÊ6¿uèüÌê[²?KTtÞ!|¿=üÓ_x0006_¤?Àõö:ÿ©?0ÉJÈØ/q?¹ÍÍã3¯?_x0012_s_x0006_ÓQc?_x0002__x0004_NÖ_x0001_2«?þo~ùà¥?_x000B_.52_x0014__x0017_±?_x0014_ô/y_x0015_©?_x0014_:a_x0016_½?0!i6/5°?£_x0011_û~=f·?_x001D_*Ê ?_x001E_åQUãº?_x0002_ ²1ÛÜ|¿_x0013_uä{,Ì©?_x001E__x0014_úBä`¿,_x001E_ý2|_x000B_a?Òf¯Ø?gcÌqRÆ±?è®_x0004_! ¾?¾_x0008_êpÈ¿ªÎ_x0003_Ç_x0018_«?ò,â2?Q_x0008_ÙÍ,S ?YµÛIV_x0007_Â?è³½8*ê?Í.å¹tz¿å&gt;_x0001_¬_x0005_¿?'Wq
ï£¿ ÔÃä¬»?_x0017_¦³»Ýk?tI±Î`pJ¿_x0012_Dmö_x0001_£?*³$Òd?_x001A_yOi¿°¦X1_x0002__x0004_M_x001D_S¿óm©a|³?Ðÿ_x001D_i?_x0007_b_x0016_ ¤è®?%_x001F_s+_x001F_Ù»?_x000B_ò_x0001_®óÀ?¹?@v¡¿µ_x0015_Øû^×1?\[Òy¢ß½?è¹Ä±,¯?E_x0004_ø  º?:iôo®Â²?X£§K§Â?_JãÇð¿Êµ&amp;ï_x000C_¹¿¶9côzÉ?8¯?f¼Ö§?_x001F_rÿ³C¿_x0004__x0010_´|üEw¿I!¼ûc¿ÊÙ£,¿ÐÙks#Ê?Ë _x0003_¸?l_x0003_2_x0003_9Ä?y_x0015_¹ÏÀ¿{Ö?ãìBüË³r?ÿ-0ZÇµ¤¿_x001E_øqécA?·±ýj^Á¡?w0n|â,©¿à»Ô¸_x000C_Ä?_x0001__x0002_7_%,JÂµ?M[YTgËn?¹Fé_x001F__x0010_¤¿%YE±À¥¿_x0012_ÖM©ï|½?_x000C__x0003_Èvõ°?ÍýÀ=±?NÝÕ1¢?á?%yT®?Z¼â¨_x0002_²?&amp;u)3eM¿çó)Ý,?N®Ùû$¢¿#ÄÂÞ¿ËÃ^_x000C_°?¡rn¿)U_x0003__x001B_¶l?uì½N¾t¿¢_x0004_ISî®?Ýòp~Ï¿Åç»_x001D_¿$gVßÅÁ?Áf=¡ Ü¦?"GàæÀ`§¿z¡&gt;ÿ×¿¶`Ga³&gt;¿uÄªô¯¿_x0005_d+_x001F__x0008__x0019_¨¿þ_x0010_d_x001A__x0019_°?S×u^WÀ?t_x001C_#÷¥£¨?Î]ñÌ_x0003__x0005_Xz©?#A,f¿Æ²=àÿo­?Ó&gt;¤
_x000B_?9Ê:Í#¿võ¼úîÕs?G×_x0008_ðæ¿_x0011_ø_x0010_þÊ?~ (qG³?_x0013_JW¿ HºÞ¯±?¹_x0017_¥_x0001_õàm?xÊ³w¡4?Q_x000C_êq1pÀ?aFþ_x0013_t\¦?%Fþæ_x0002_¿½±¦_x0013__x0019_¿&lt;®Õða`¨¿w_x0003_~þ_x0011_¿~_x001C_1éª?½_x0013_ï_x0002_¹¢?DOú_x001B_lÚ¹?ÜmN&gt;ê_x0015_¨?ñÊ°_x000C_Á
¶?@u_x0005_F®Â?Ã_x0014_+6_x001B_f¿*_x001F_d¬_x001F_§§?ÛÚ%3O@¦¿E%fð0¬?K+*KÍ¡°?_x0004_R£ùàÔ¥¿P_x000B__x001A_ÅK¶?_x0001_ /&lt;è_x001C_Wø»?V_x0006_}üTPÌ?\_x0005__x0012__x000E_¿G¼_x001B_ËV? Ð)¢7\?ï_x0017_ÃëÞ¿ôÐriÄ:?ì±_x0007_^©¿3Ï®[TT¿¿2VÐdF»?_x0004_Ç@£·?åý·_x001E_?V_x0002_,Ü_x0008_¾?¿qLÔÇX¦¿É¬QC'¨·?Éñ_x0004_ÍÊ«?Æ_x0013_ñÚ¤M ?ãî%ÙW§¿ò×S³U»?Ô_x001E__x000E_´y1¨¿É_x0005_\ë¸¨?A®_x000F_¿½_x0003_³¹¿Iñ¥±²?ü9_x0001_#_x0019_¿n_x000E_Ê$ø²?¾!Âã_x0017_ðÃ?_x0003_Ë_x0001__x0001_?°£_x0006_ÖÙR?Kñàô_x001C__x0011_²?_x001B_M_x0012__x0019_I¿d§ôó_x0005__x0006_l¿º?¤ø+ÞÄ?ß×&gt;&amp;¿Ä?¢_x001B_u_x0014__x0015_Ût?=_x0010_,W ¸?¦¨£èF¨¿ô&gt;b1/?µg&lt;-UÃ ¿ËÉÿí
S¿z.ÅèqT©¿3÷×z'¥?ç)DNS¿»=_x0010__x0001_è§¿KFüêÍ0|¿}5(?5_x0017_òÓ2¿_x001F_»_x0004_!³¢¿Y¤Ð_x0019_¦æw?åsxòkÔu¿ _x0019_¤gÆ ¿ú_x0015_a/±?Y´XßðÄ­?ò'«Ù_x0015_¤¿Ù_x0007_s¹!]? 9U´°?ßSE?V_x0018_?)#QCæö¤?ã0Ýp¯?Ü_x0003_x¥¿Pµp_x0006_5À?_x0015_d9äa_x0002_¿3ÙØY1£¿_x0001__x0002__x0015_ _x0015__x000E_ç¥¿HwBÅ÷ù°?B_x001B_Ø:_x001A_³?_x0010_4¶ý_x0001_µ? [(_x000C_Îï}¿dlij ÿ¥?_x000F_IÕD_x000E_Ý²?üõqÑB_x001E_¢¿sã&amp;¹çf¿Mäþ-_x000F_ø¦¿_x0008__x0018_d½¨?5iaA?Gk&lt;ªÙO©?¿*èîzú¢?tD_x001B_-m¿Ò¶Ïo_x0007_¸?ìÃ_x0016_L9X¿`·º_x001F_µ?_x0003_&lt;¡r´Ã¬?×­ü_x001F_©:¨?|Û¾_x0008_.§?Ð_x0005_uyÚó?µBg RÚ¡¿oÊ_x0011_ h¥¿pÿ&amp;%«?¦úï@½ ¿H}kJ'z?g_x0019_©Ó_x001D_ó¿HAï=µ­?Ù_x0005_I)_x0008_?M³_x0008_Èá?}¶ûi_x0002__x0004_×&amp;±?÷D\þ£?ÜY~o_x0006_ôv?u¶û1?V_x0011_\¥¹&amp;?lÎýh¬?AÎ&gt;&amp;ª?gÄ_x000F_ÞÐV¼?c$@é1?ë¸Ó_x0006_
&gt;©?Êz¢H®?ñó¶s1°?_x000B_%Ê^?wé_x0013__x0007_µ_x0003_´?N£ÃscS?_x001E_ 58Å¿p?ùâ_x0018_»¤?®V_x001F_¶d¿½¤_x0005_±»?ÊÃL_x001B_ ®©?~ 3-ä°?K~0Ãö¯?Tw_x0007_@¥?±¶¢%¯_x0017_­?Û,*©]8¦¿bAÈX_x0008__x001B_?¦bIÌ;Àp¿Ë_x0017_8ÿX­?#_x0001_º,ÁèG¿3W_x0008_yþ°?T_x0006_PÈ×Ù?_x0003__x0011_d?_x0001__x0003_ßJèaU¼©?xlÔdÞH¸?ÂÔV¢Ã;?
w_8Ë_x001E_´?_x0008_2_x0006_èß¨¿_x0012_¼çD]=¤¿_x000F_¾p_x000E_¼h´?Vâa¢¨?)Ï%*¢¿½ÕÅîE¿¦mQªdu?\ÚÞ*Õµ?íÅ_x0013_;Z¾?S¸åK¶?kì´Rõ¯?ÅkÊ_x0016_q{µ?@Gâ8Ã_x000C_§¿ÒÉÉ_x0002_¦¿_x000F_%*O¯§¥?Òí:lÜ¿Ó»ÆÒ§?Us*¦]ï?_x0014_ §]¨¿-üìx@_x001D_±?F¶ÞÝXV¶?Däÿ§±©?Ô_êÅ©?º¸æÎä_x0013_¿XÍÃ_x0004_¿®?|wëI©ëÁ?°^q¡²w¶?Üñ_x0001__x0002__x001C__x001C_®?óD¸_x0003__x001F_r¤¿v[³e~°?¥J_x001A_áoo¿ÄÄ_x0015_©.[?ÕGn_x0006_ç¨¿ä_x0019_w¿U6u?);]?H«¹òXº?6¡­TcÀ ?Ã.U÷:©¿ `ñïïdq¿WæÅ¿8$G}"»?²«ådÇ"?lª0_x0013_Ö¿,üÀ¥?Ì5qåty¥¿Ú_x0005_Õ©~Ã?)þ;ô_x0001_¿_x0010_R_x0006_Tõ¥?_x000E_\_x001A_ÞÔ¦¿¦TõA°?ó_x001E__x0004_¸kÄ¿J%4·8°?cÅºox?³¹ó©q¶?_x0012_O[?Uä ¿éõ­8×_x001B_¿Å[oß_x000B_è¿#?¨¸Ääw?EþuÏ¤¿_x0003__x0004_b/mÑ`¤?}_x0005_¬¿gd_x0008_&gt;o?T_x0001_@Äã_x0010_¼?Ä[zöÙ" ?±%_x0010_9d¿úÂ¿ûM÷ª?Û¿ª9ø´?hQ_x0007_töñÀ?yçM_x000C_Â¶?¯l_x0019_..Â?à%MQ$ÎÊ?Ï Vûo¯?î^H·n¿?ä_x001E_=uá_x0014_?Rr(_x001B__x001B_¡?º_x000B_Ô9ez?&gt;õ¶Ò-æ}?á&gt;æ#7®{¿\|î¹_x0012_­?ù¸b°å«?Tµñî¼ü¿ÒÎÕ/¯_x0013_?hn¦_x0002_¿:¿úì_x001F_¥¿[­$£é¨?=ýþGÑ³?¢`eWÓ[?êlãÃ]§?_x000E_¥¹{ÏÌs¿
´_x0008__x001C_#9?L|fø_x0002__x0007_M¿:Ô«f_x0003_5¿Ù&lt;ÏúRÂ?ãûn"¨?_x0007_¯DgÎ×¿J!ó\ýº?ëáy.Ê(¿¦à-x_x0013_¨?zùÇÆf¿nzÒ~5~£?à_x000F__x0002_¥YP¿_x0001_Îfp_x000F_ÿ¸?Áuï(_x001C_{¿¦§zQöç?%¯_x0004_àmÎ?Ü?¢[Ù¿rX'¹×B³?_x0002_Iû_x0016_[?&amp;+~îg_x0005_t¿*ÚÎé_x0017_?_x001D_Æ7I±åÀ?[hR½£?Zñ_x0011__x0002_Å?¿$g]¤§¿n­KÛô£?%1­¥)fÅ?×9,NBáÄ?C|Úzì|v?;_x000F_O:Ô{Á?_x0012_'÷Q_x0006_ª¿0
í_x000F_Ý\³?÷Ôf¤bý¶?_x0002__x0003_³èWFÑ_x0019_?Ç¼_x000F_ó_x0017_¿ö¯sÂåç¤?*Y[W_x0011_d¿¢¯T_x001B__x0008_?CMàë?ÉÓf_x0001_?¤¼ Gt#¢?¬ôEV¢?Æº×¿_x000B_øå(-9À?_x000C_w_x000C_¤õ-¤?hÝn9Ç%²?ç°ðmt¿_x000E_": k¿/^´5Ç¶?yX·Ç$¶l¿K_x0017_?j¿`°&amp;!Ì¶?¼ºNOE²?Ã_x0003_.øÅÁ?ÒÄqÝö?¦ôôM¢W?j ÑdãB«?~ð&amp;©Ìm¿1ñÞ¾·÷¯?_x001A_ÆÈ3¿§¡i2r?ÃÚ»0yF?_x0011_ögû.£¿Þõ'!z¿_x0011_Ö´_x0003__x0004_µµÅ?*=eºD°?w$8x_x0008_?ü9_x0002_O#_x0019_£¿À_x0004_{_x000E__x0013_kÀ?_x001B_ùW_x000E_9±?»%a1 ?_x000C_CèTx¿Ð_x001A_?)2_x0010_´?×C(_x001F_Iºl?¹Þ\_x001D_}­?á
2SA¬?ëBÜÒcyÂ?Ê%H±ÈM·?¾ª­d_x0006_¾?ùú-³¶?¨ü[/½?ú(D²Î*´?oÞ_x0001__x001A_-!À?.J8?_x0008__x0002_ÂÚS¾?òö½ÉG?PV_x0011_Û_x0012_v?:Wüð?}_x001C_7~âò¿_x0001_!8_x0015_j_x000C_ ¿¢¡_x0001_µ/²³?ÛÍù¯¹:°?¢iÐ[y?$-ø4üÁ?V_x001F____x0006_°?í}ØdX_x0019_¾?_x0006__x0008_¥aØ=Ì?8å_x001F_X_x001B_¾?CÇÈ0L¿À_x0013__x0003_&gt;È_x0002_ ?Ï¿_x0012_·¹?#Ýª¢.?Næ_x0017_ÓøÓ¿g õ²_x0001_!¶?·}Q³Á¯?ZàQvZoÁ?mF¯y_x0004_\»?z°3¸? z¼_x001D_Pf°?æº_x0005_³?@5þs_x0005_Et¿­ÙË_x000F__x0017_ò«? Íwà:?Ìq_x0007_AU?0à¾Ö%¥?6A(Äý¤?âé_x0018_¸û?4_x0011_N½?_x0014_ÜºNò¿ÆfMmC?!_x0015_b¾õ¦¿Ñ¦¶b¢?È/3J÷N¢?Ù­¤wLÀ¿¹_x001C__x0004__x001B_X?wW;£ÖÇ¿_x0002_¨X¨¦¿·_x0011_é"_x0001__x0002__x0010__x0008_¦¿_x0005_mt ¤?Û*Cióg?5jQ½«?8T©EÉ?nXi5_x0016_´?l´Kj_x0018_¯z?cágÑ6¨?é±ëB?ÌjV®pÑ?­_x0015_/_x001E_¥?SÞLL§¨?üNµä_x0016_?¤ðylTã®?/ô¼@s¡¿Lô_x0006_ÂWª¾?tÌÕà)_x0014_¿·SGM¤?}Q.!Î?»G_x000E_æ_x001D_¤¿òRvçª©¿g&lt;þ¿¥¢?±£Û±®?YÞÖ&amp;Ä³¬?f_x001C__x0018_¤º?_UÉõ?Î]Ø&amp;¦?afÊ(4M?óqû7Z8±?Í _x0003_êÑ¶?á_x0007_®Úë ?Î _x0013_"©?_x0003__x0006_õ8Ì6ð¿ÑêWP­_x001B_?7ñÃK_x0002_²¿u
_x001F_Ò¥¿(,C?ã¿R¢ä"$n?_x001F_Ô~¸¾§?:¢q_x0013_OÕ ¿äª©£@_x0013_¿_x0013_£ÞÂVª?I_x0016_ o¶ú¶?:ûQs?Ô+O»5¦ ¿2ðY_x0005_gã?RÐô³_x000B_©º?§Å3{_x0004_¿p@e_x0001_ª¡?ôhíf_x000E_q¿nÓÿ·jM±?asã¢ó¢_?a$.Þ¡H®?._x0010_kÐmf·?à"s_x0014_muª?wX" ½à¥¿_x0003_`R±É¡¿³ÀacÉ_x000F_p¿Ó'ú|Þ¢Ê?'%â°æ°?Ç43_x0013_¼?_x0007_K/ÔW¤¿ï'­_x001A_'/H?GZ|_x0001__x0002_jÎ?òÐ_x0010_M8Ë¿Õ_x0005_ã¾±%W¿N8ÔÚ¢¿ÇHÁYz¿2O×D&amp;åµ?ÁE
£¿ëSÇ»?~cÿÙ_x001D_Þ¦?ÿwÜh ?1ülÇç?{Ø¿.X×£?zcÈBUçº?Ö­ 'S³?_x0013_¬¯}¿.µ,'{¶s¿Yf0­¿}_x0007_eã ´?Ä_x0016_#ºÿÍ¤¿_x0004_r^-Ï¥¿_x0006_i¥_x0011_$bf¿¿Ì_x001D_¡?;_x0005_¥_x0002_ ?r_x001C_i0ëÀ?U83
ìõ¯?0x ð¡¿Ýi²_x0007_:?IÇq ¿_x0017_Áª±?|_x0018_F6_x0007_i?_x0006_o_x0019_¦¿Sáb³¿_x0001__x0004_×_x0014_àu÷¡?_x0014_9½^¿½?î_x0013__x0013_ÐäZs¿RÀ_x0005_xÎÍ§¿Ñni0ª&amp;µ?øþ\ÿ_x001C_ðÂ?"_x0015__x001B_§?ü°=ç4¦¿WcñÞI²¢¿´Ì_x000E_?ä_x0003_ße_x0018_?à{ÃmÅ°?NÌá30¶?ÁU¦á_x0016_o¿?_x0003_rx_x0008_¯?dÂÕ@-_x001E_?û·M×#Á?åÔúÃ?3_x0006_×Ã ¿ÛF§{#þ ¿C3r¤_x0014_&gt;Â?_x0007_*ýP:_k?
_x0016_¾ó²?ltÈ#_x0001_û?£n_x0011_Àß¦?_x0011_Ðz¼3Ë?Ò_x0010_}êp?1_x0010_&gt;_x0012_¨¼»?®_x001E_æ_x0002_Í_x0010_Á?_tóc· ?*cµd¢¿hO½_x0001__x0004_d¨?Ï6ä/´?¤õ_x0005_*ø?3§ýÈ|Ç?Fû'_x0002_ô)Â?@w·_x0004_1¥?SPË&gt;gT¢?ºF_x000C_rº?sBn×K¿bøÇDÅ?_x0015_?c]ø¦¿°_x0013_dÈ¾~²?ÆuÉ_x001C_-t?ÇÆbTÈÁ? Ç·¿ùSÊ£¨¿¢¡ÏW§p¿._x0018_ãÄèeÃ?¶_x0017__x0008_ÿ9y©¿[ _x0007__x0003_ð|?u_x0012_¿ÿI_x0014_l¿`W_x0019__x0019_o¦?fvÁèï_°?Áøg_x001D_kç°?SÉ5BR.§¿_x0010_¯l_x0018_x¨¿½$_x0006_y;D¸?ð'__x001E_Sb?ÅdmEd4?·g_x0001_¨ë§y?¿ _x001F_Dé?_x0002_i$u
ñ¶?_x0007__x0008_ººö_x000F__x0003_°?43ÇÏµ±?2é;Ûãm?ß9JÃ/Ã¿:w|¿$¼¢¿Å_x0003_u/_x0019_ý?_x0016_sø2E³?IÃ;$ê?¼×6)k³?¢^YýØl?}­­_x0012_*_x0004_¹?Y¤,h_x0001_R¿ªû_x001E__x0004_nÖ¦¿¶Â(_x0017_¿?¯)UJ"À?ÛJç¢_x000E_©¿UBª_x001F_jÂ¨?®_x0016_7;ué°?ÙþÒæ²?Ï_x0013_£!"ÚÁ?_x001E__x0003_Ô(·_x0007_²?£·ÎøúÛÁ?mß'Ú¶¿_x0014__x0002_9LL¡³?Î)iI_x0005_~?0õWr{z£?_x0016_çc8SñÃ?ÝB&gt;©_x0012_²?¨_x0019_Þþ¢HÄ?»&gt;A±\W±?:¥~c_x0008_Ö²?ç_x0006_¥_x0006__x0002__x0005_½¤?\«_x0012_7Xµ¿Lc1!_x0001_¿B±_x001D_ £Z¡?¡^ÿqRZ%¿Üî9Ð_x0018_ú½?zÐC_ûÔ¿§ù³x§£¤¿_x001F__x0005_é_x0019_2¯»?ÄùåBØ]¡¿µë@m²¡¿|úq_x001A_*µ?l3ò4q©¿_x0019_Ô\%br¿&gt;ø_x001A_ÝeÙ?^¢/\º?jká¢Ù`?_x001F_ùNýsI£¿_x0003_ò_x0011_Û|¢?!Ôú6«¿á¨óZAº?Ù/_x0015_ãA¿Óðô²@?_x0002_*@°Y%¯?ýÃ4j$?Î×³¶?õT,_x001C_b?¶²mµ®'¦?x|ç46l?Æ_x0004_É_x0016_²®?&gt;4qÙ¸²?R¾ùj_x0016_ ?_x0001__x0004_PÈ_x001F_F-¤?_x0003__x0012_Ù_x0007_.¡¿{ß0ÝRk?Gÿ¦&lt;?}_¿:cPn^¥¤¿r¬Ê¨pn?{Ä3An_x000B_?º_x0016_=õ­ï£¿/_x0015_Ä&amp;î©?â_x0004_¾_x000C_ãm´?÷H_®ª?)_x0007_¦m_x001D_ó¶?í~ø?ÎÏ¿7Â_x0017_iÕ¼ ?éV¾í½¡¿*ä¶V_x001B_¢?_x0002_}kÈÛ§¿¾èÃw|_x0002_?/d¡ñ_x0010_?Í¬«ãì¤?\¡ôc_e´?b_x0006_;W_x001F_=y?Â_x000C_ùVÌ?2í{ÛÕ  ¿Iþ_x001D_o2±?Ïj*W¿0{\UÚ²·?óÆ¤_x0003_M·?_x000F__x0018_ª!^©?¸_x0007_äz?á_x0011_jþù§¿÷È­_x0005__x0003__x0005_ºõ ?·__x0006__x0006_?GÛïá_x001A_ª?_x0010_níj©¿_x0019_µ½ðØ¦?lF½HjÂ£?&gt;òà¬jr?GÈÿBÌ  ¿ñ_x0013_^í4Î¡¿AF_x0001_°u«?'kZ¥üQ£¿_x0006_8'_x0004_¸?k~ç_x000C_pÓº?È|cì³K?­­_x001C_ôN_x0017_¿_x001A_'*òq¾?áÔ$÷ò^¶?^ÓS'_x0018_¬?HÆwÿÙ£?Qm¿!CÓ£?»+_x0002_mÐ¨?I´_x001F_W{À?e C(_x001B_d¿ÌÞÐ_x0002__x001E_}Á?_x0003_ûû®X?§qêÂäÂ?é_x000B_ÙF&lt;¿=_x0015_2_x0016_Å¿¦&amp;ÙíàZ?Ó¿À!?Îqá_x0017_{¼?RM_x0012__x0015__x0011_± ?_x0001__x0003_fS 2á±?Þ+¶¿ZÂ?ME8_x0014_Z(Â?^_x0003_k¡»q¿_x0005_þ{¤?éT_x0002_×eSw?_x000E_´æýÆL?F_x000F__x0016_¤¥³Å??2¿§´?_x000F_»Z½_x0019_ ?_x0016_^`P»J«?q¿ÿBu£?á_x0010_éÔjq¿æ_x000E_çÂÙ°µ?_x001D_%m¨H_x0004_e¿_x000C_¡Vìr¿jYÄÉî¦¿²É_x000B_å¿àñ_x0002_)¤¿¡r7)J°?%»Ez=Ø?ç×Ô_x001B_¤¿S.dà$¤¿&lt;$T_x0013_ Õ±?&gt;léP_x0019_¦?Sè(_x0001_7_x001B_?þRi(? F´|y?8Ô_x0005_Z_x0018_P¿¾_FY¡?c_x0003_'/®É ¿¨#|_x0005__x0002__x0010_Y4?­_x0004_Ûß·;¼?uë¬8Æu?òëdûÕ;¿§²_x0003_÷èï£?!_x0017__x0007_ë)_x0015_¿ºÞ_x0005_ÿP6¦¿Y÷C"_C·?¼Òo_x001B_Ö_x0003_z¿ª¨3¥O_x0008_¢¿öò·ÃT¯?_x0006_©ß_x0003_Â_x0006_¿.9²þ/{¡¿B÷÷_x0005__x0005_+»?´_x0007_ªÍIÁ§?=ã4&amp;n¿c¯Aì40À?Í_x000E_n]´_x0003_y¿ÐÀ@p\&amp;¿ºÌûá©¿_x000B_y_x0002_R7 ¿_x000F__x0016_ñ¯wÔs¿ARvCÚ³?e©_x0001_¤5â¿ÎW_x0015_\Q"e¿eY
èf_x0017_¤¿Q}Ó_x0006_óq¤?!ãá_¼_x000C_²?Ðn!û&amp;©?_x001D_ÝhF³¿i.»N X¿¾þÖ_x0012_¹É³?_x0002__x0004_qß_x001E__²?DFû _x001E__x001A_?_x0017_,+$â¿¡
Ö?5'çFü2?s¹Eª£¿_x0003_zù_x0013_mÙ¿Vÿ@E^´?éÑÆ@_x0019_bº?_x0018_M;ý96¶?7"zb«¤?±_x000C_¶{^?8´ÿbÁ¤?_x0013__x0010_å ¿ÆFÆC&gt;Z¿Ú_x0007_ê_x001E_Í?êPú_x0005_ð¿`rýÙ¹Ø½?Îì|_x0002_$@³?»(P¡
vÉ?_x0011_Ãj®r~¿HöT-£¿wàÂA=·?Qp=³¿KòßË_x0012_¥¿¨T L÷5~¿A_x000C_X&lt;¿PDâÙ,°?3öXcå¥¶?_x0001_£è¶[¯?wÖÖ?»^I_x0001__x0004_®¢±?+Vç_x0012_?á?Ï¢B_÷¬?_x000B_ïfV=T±?Ec8S|¿»Sÿ¢UW¿q?}é^ÄÀ?õÚ¦ín¦¿åôTP*\Å?É~e_x001F_óp?vg²e¦?le^Òqª?_x0015_¢_x0016__x001A_¢¿x_x0008_Ê¹?_x0008_Ë0¬&amp;£¿j(­_x0002_ôU¦?ÍÔ_x0019_ø]:?c1»4s¿ÞËÜ
|!¿Ü_x0003__x0007_bu&lt;¿l¤uÇÏ?_x0015_®_x0016_@b¸§¿¯.Ïv6Ê¡?ËUÄG_x000E_Ëu¿Ì¡u`¿íT"_x0006_,ó? Düªé¿?{º(_x0005_¤?\VP{o?,0C©_x0011_ ¿Ð£Z_x0012_F¿K+Ëí³?_x0002__x0004_&lt;_x001D_òÅßÄ?_x0001_Å4OÂ¦¿§_x0005_yNS¢?îf_x0018_Ô¯?5Õk©:&gt;´?_x0004_Á{A8Õ¹?'_x000E_%CtÃ?ð¡Ut²?&gt;LÝ]ê¥?`_x0018_Éâz(·?ñ_x001E_ñ_x0013_ ¿jÐ_x0017_Ít¸?cÝ`Í_x0002_æ­?Þ_x0011_:&amp;bÿÃ?_x0017_è¸³áH¡¿_x000F_j\Òb?úÁót?¿V_x001D_¢åuD¬?}Ò8i´&lt; ¿ÓI9|".w?$QJ9{¿¸_x000B_2n¬?_x0011_u§_x0001_­¢¿Òû´¿_x0006_w?_x0011_ü£tW¸©?Çf^_x001C_Ø_x0003_Q?ÊØ~_x0005_;ª£?«Ã¼Q«¿
$WýCs~?¦ÂÜmO?_x000B__x0011_lw,6¸?@Ýç%_x0001__x0002_-¿¾48_x0016_¶@¬?¯À¹?ðîÙ5&lt;¿?;aNÀ_x0001_¿g_x0007_{ñ¼?_x000B_ ó¾?_x0019_ VV|¶?íy_x001B_ú¿no\-,P©¿É;ñù5?0\Mlú¡¿_x0018__x001F__x0006__x001D_öÚ¥¿Õ_x0011_X_x0007_??tÎ@¼Çµ?C&gt;j¬¿òK_x0006_8{?!Ï_x001C_ZK× ¿ÞètÁÿ_x0017_|¿x{N°¿«_x001E_sDÇmx?@²79ÿr¿+P$Å`¦¤¿_à¢Nf»?ªÀØ3f_x0015_?Ä³÷¿WU?M_x000E_É
ÁË§?] ò%Ö±?´Ü9¿¤¿_x0013_àºU_x0002_^·?¢*¨._x0017_Á? ;_i¨-¯?_x0002__x0005_ñÉÁFÍ_x001F_?EO_x0007__ñb¥?_x0003_,_x000E_ç_x0001_·?_x0016_?Êa×ä¡¿ÂÈñ?(ºû_x001A__x0004_åÁ?#_x0004__x0010_Ê?aµÃR0?R¹_x001A__x0016_§¿`M_x001C_6Ï¡?²_x0001_ÔÀ¾?îlaÿF°?O³«àäBz¿:'¯¡1Çr¿rè3³?ê¾½ë?Ã?_x0013_Ä£[£¿_x000C_ç$I?¯á}¯D¤¿ös»#«£¿68µ`£¤¿ßäØ³r?!µ&amp;_x001C_@i? Sø$òÒ¿_x000E_^ô¼´ù¬?B";b¥?À&lt;t_x001A_~¬?*ðMêâ0?`ýI´?.+ÌTw?lmßÐÆÇ?\ J_x0002__x0003_Ë¢?°4â
ë¥«?©f5!Ðü¢?mAR!IâÊ?³Óµ_x0018_ ¡?O7tì³_x0004_¨?3[&amp;î(:¾?2 ßpû¿cFú/ó±?IhVNþX¡¿HC_x0001_c°D²?èlË$¯?ÙS_x0004__x000F_)¿_x001C_
@Õ¾?«!ü³?p_x0014_ÎÂ¦ì´?[[F¡·?È_x0017_÷¥¨?Kã¹ÅÛ ½? `Çuc¡¿&amp;Äl¼Má?&lt;_x000E_¬,àW¿ÃÞù_x0015_%w ? »Ñìÿêµ?AëÏ¨¿£ÀÈ_x000F_Gí¿^©G¨
Ä°?2w(Îä¥?á{UñrÔ¦?ab#k7n¿?_x000C_õ|Ñ}ý¿Bóx_x001D_S¡¿_x0001__x0002_oùº¼_x000F_d?'\_x001D_àØ¥¿çX_x001E_Çz_x0006_«?~å+&gt;Í?&amp;E_x0008_®[fÂ?ìlôxÎR¿±«õk_x0010_µ?&amp;{ÿ;S¹?o5@«¿Ôiþ_x001C_¢?¹QÄ_x001D_´?øµCÊy·?â'I ÌÕ[¿_x001A__x001C_t&amp;[È?í¢w¶ð¿¶ÅÇîG¿Å_x0010_KW6¹?ÒÅ:~_x0016_¿"¬5,@£?_x0004__x0002_òFá?Z.ê#_x0013_TÀ?zv_x0005_1¨Ä?KÝÇ"©¿s_x0018_Â]6m?Ä¦_x0008__x001C_+¿JÓô0Ø?®ßÀdä¿ÞÊÈö¯5§?ËµYûÇ_x0015_±?Ê_x0016_zs=¹?_x0002_3þ9u_x0011_b?Õ\¡®_x0001__x0004_K ?¼ZºÄEà¿ÓÂ4ú®?IôdZ_x001E_©?¢ê«¨Ý?©­õ:)HÇ?;±ÇÅ¿Àù1ª±­?ëÔs»Ï_x0019_?Ûã_x0015_Kµ2¡?_x0007_åuÞÅ¶¿÷)ÔZ_x0002__x0018_?Òõú?_x0011_ª?ñéþ£¿½a°w¹?g_x0014_AÞÙô§?«ã ÖO?ì"^Î¸9¿ £÷¤-ý¯?×îo_x0008_F_x0019_²?¸'~q_x000B_È?«ÔZî=±¶?c%_x000F_Éí¡¿ìì_x000E_¯EÔ?jÏ¥'BV¿_Ú_x0010_²-©¿ß)&lt;ä±_x0003_´?È_x0014__x0007__x0015_På¦?¯²·ø
?_x0003_WÅ¤¿sÚ¿/UEr¿ìÂ&amp;_x0014_¶?_x0003__x0005_+û¯¦?¼_x0003_;ËY1©?_x0016_.4çËG?_x001A_3'#k\ ¿QÀÈ}_x0014_¿`N¤¼ Ä¬?|_x0011_üvþ´?uÌß.&lt;_x0003_i?Û]_x0007_Ç©?äc4
_x0018_Â?xSgÆÿM´?ë­¸?£ _x0018__x0015_Â2?BZaìg=¹?!+&amp;vÄ¿Á:_x0002_]ù@À?Û0ÁÔ1_x0008_¥¿M_x000C__x0012_1°?_x0004_ ÃæÂ?Ão¹®ºÀ? _x0001__x0016_³¤¬?íOÍ93¿M/_x0016_»p¦¿=´l¡ÒX¿£:4½£¿Þ_x001B__x0006_P¢?2k'ObSµ?_x0006_ÿB_x001B_ ép?5jö_x001F_ÇðÂ?å¯a0Î?K£¹_x0016___x0017_Ì?ÔAäË9:ö3Ã? -iéÈ?EÊe_x0008_³_x000C_Â?[LÏ@¶È?_x0001__x0002_99_x0002__x0002_99_x0003__x0002_99_x0004__x0002_99_x0005__x0002_99_x0006__x0002_99_x0007__x0002_99_x0008__x0002_99 _x0002_99:_x0002_99_x000B__x0002_99_x000C__x0002_99
_x0002_99_x000E__x0002_99_x000F__x0002_99_x0010__x0002_99_x0011__x0002_99_x0012__x0002_99_x0013__x0002_99_x0014__x0002_99_x0015__x0002_99_x0016__x0002_99_x0017__x0002_99_x0018__x0002_99_x0019__x0002_99_x001A__x0002_99_x001B__x0002_99_x001C__x0002_99_x001D__x0002_99_x001E__x0002_99_x001F__x0002_99 _x0002_99!_x0002_99"_x0002_99#_x0002_99$_x0002_99%_x0002_99&amp;_x0002_99'_x0002_99(_x0002_99)_x0002_99*_x0002_99+_x0002_99,_x0002_99-_x0002_99._x0002_99/_x0002_990_x0002_991_x0002_992_x0002_993_x0002_994_x0002_995_x0002_996_x0002_997_x0002_998_x0002_99_x0001__x0003_9_x0002__x0001__x0001_:_x0002__x0001__x0001_;_x0002__x0001__x0001_&lt;_x0002__x0001__x0001_=_x0002__x0001__x0001_&gt;_x0002__x0001__x0001_?_x0002__x0001__x0001_@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X_x0002__x0001__x0001_Y_x0002__x0001__x0001_Z_x0002__x0001__x0001_[_x0002__x0001__x0001_\_x0002__x0001__x0001_]_x0002__x0001__x0001_^_x0002__x0001__x0001___x0002__x0001__x0001_`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_x0001__x0005_x_x0002__x0001__x0001_y_x0002__x0001__x0001_þÿÿÿÿÿÿÿÿÿÿÿÿÿÿÿÿÿÿÿÿÿÿÿÿÿÿÿ .HÆÛË?rö_x0011_&lt;_x0015_¸Ë?_x0004_:g!´³Æ?fÚ»ò~Ï?Úñ_x0006_&gt;æÁ?G^+ß6*É?£©_x0004_ÈV&amp;Ë?Å2âpnÍ?Ã×!êº=Ë?_x001D_'¯#Ó¿Ë?s_x001B_ÀÒÎ?_x001D_zOà4ªÌ?+`_x0003_ònÇ?||(±ªÍ?_x0018_ðQ&amp;MmÅ?k*_x0003_R_x0002_À?tªÅÈTÈ?ëÓ_x0008_Ð9Ë?r¸YY]ÔÍ?u°9_x0006_åÊ?)økÇùÁ?½_x0019_TgIÌ?K~_x0016_Ñ_x0019_À?Lù4Å?[w_x0019_2ò_x000B_Ð?¤¤8_x0012_ÀÄ?åæ¡_x000C_óåÌ?_x0001__x0002_ü_x0015_½gO_x001C_Í?_x0019_Ö_x0006_.Á?h¿.W_x0004_vÀ?_x0013__x0017_¿Æ?è
Ç0T¨Ð?ä©Å³þÝÃ?ôkf¶Ï?ë¼Ûåõ_x000B_Ç?Ìø,Õ©_x000B_Å?NÔì\r¿?Õá+å¼Æ?ÿùöà_x0007_Í?ìsÅ%©É?Ä_x000E_ùÞË?¤{æÞ¨È?JH~_x0012_¥$Ï?_x0015_ÄÌÞßÍ?ËÃ:÷AË?ÌC
kË`Ï?»¤®_x0014_&lt;Ë?t¬®AB£Â?_x0013_A¬«ÚÌ?_x000F_{±_x0010_vÂ?ª«BC±Ã?GÅA÷nnÂ?{TTå0;Î?E_x0001_ïTuÌ?ko._x0019_ìÎ?Îçw3Å?½©ù×1Ã?ä_x0002__x0002__x0001_mèÃ?v»½å_x0001__x0006_&gt;Ë?_x001B__x001D_¸-ænÆ?¬è,8äDÄ?5Q3¥áGÆ?_x0014_I$ë°/Ä?_x0015_«é_x0013_
Ã?tã_x0003_JîäÇ?»rå÷vÊ?kV_x0018_­%{Ã?Avöô_x001B_#Æ?l½·ËÏ?ÉE_x0002_%¬ÖÉ?Z_x0017_ûÏoÁ?¹0»_x0014_¶È?_x0004_XÃ$_x0002_Æ?yÛ_x0010_V=+Ë?QùkY_x0008_HÑ?z_x000E__x0008_i2È?¸#k¶È?_x0018_bMAñÅ?êË±¬_x0011_Æ?_x0013_Î¨kÃ?¹N_x001C_9HÄ?æJ_x000E_­¬Ë?rï¡©aÑ?÷ G¢Ä?å-£»£Á?_x0015_IíhÂ_x0007_Î?zºiËÅÊ?_x0005_ä²_x001E__#Î?£-&lt;z?À?Ô{_x0004_bÿÅ?_x0001__x0002_8_x001E_qÇÈ?Ö«Ú_x000C_ÞñÅ?£t­_x001C__x001D__x0015_Ä?&lt;ù+!_x0011_`Ê?ÔüÓ_x0010_+ÜË?|©ÊK_x0018__x0003_È?¬¸÷²¯ÓÅ?ÈJzÂ?5YLrÊ?&lt;Ð¶æ+­Ä?ö£Ä_x0012_·Í?CÜÏ_x001F_`Ë?FT_x0015_KöÐ?_x0014_Ô¿_x0005_NQÇ?Õÿ_x0011_0ó¼?½¼ñÆ?haÑí_x0014_Ã?ËJ_x000F_eÚnÈ?ù½_x0013_¦Í?ÝZg1Ç?åù~¦sË?EÎ_x001A_ïYÀ?Ì_x001F_¹_x0003__x0012_dÊ?\j&amp;.É?r_x0019_ýëÊ?¥ªÊôÇ?å£&gt;Ç&gt;Ë?cÝ¸jn×Í?E  "Ì?Ü5tJÄ?Ä_x001B_¡_x0004__x0012_.À?fCq·_x0001__x0006_WÏ?__x0003__x0016_È? _x0002_p»Í?¥Þ2ÀlÎ??ÌZizÃ?_x0004_i×z5Ç?i4Úyâ_x0013_Å?õ_x0005_l×0ýÊ?ÅÒÆËÔ&amp;Ê?*ÑñÁüÉ?¥_x001F__x0011_9¤È?_x000B_ÊXD_x0005_Î?ð_x001A_¿NÌ?ìC¹DÕ¡Ç?Ê¼Va)Í?d¹£®fÆ?P_x001C_
ÉÌÊ?1äí×Ð?
â§¥Æ?gN_x0010_@_x0002__x001A_Ë?jNvø¢À?on^PË_x0003_¿?ä«_x0016__x0013_=¼É?"%D¨âÂ?ý¡Òß_x0001_IÈ?bô2ÌSáÃ?uµ×wû:Ä?_x001D_ÉNÂ_x0010_#Ê?u_x000E_-Ç7Ç?u_x0016_è? "Ã?_x000B_ý#k Î?#èÖ$è·Ð?_x0004__x0007_+Q¢xÈ?Óö8ÏhÀ?íTÎpl_x0001_Ì?ËXdÁçÃ?UBkcl½?_x001B__x0004_/ª/þÃ?C£úÉd!Í?ËP2/Y¬À?Ì÷äðÅ?6LRÁñÄ?À¾@j_x0010_Ä?_x001E_ð_x000B__x0002__x0005_`Ñ?_x000B_gº_x0018_iÆ?_x0002_ÁÝ°JY¼?U_x0011__x000F_ÙÎ¡Ë?£bË_x0012_WÏ?_x0003_òD_x0014__x0001_-Æ?A_x0006_Îv_x001D_È?_x0015_[§¸ê Æ?&lt;_x001E_éÄ'Æ?À_x001F_ö^_x0017_Ì?._x001B_U$üÎ?««¹¾CöÍ?_x001E_èBgÝ/Ê?_x0014_k5^È?±ÍN_x0002_l+Ì?%âLÈÓòÆ?Bé½¬3Ç?pi»Ì?ÅJ/8'áÁ?F£ÍÕ¾:Ê?c©_x0004_Ñ_x0005__x0006_ý_x0004_È?9_x0002__x0014_mDfÀ?lxý_x0008_^ãÆ?Ö¡Ú@øÆ?¸bê_x001A_qÍ?ä¡Í+Ç?ý_x0006_-Ñ1Æ?;tj_x0018_³_x0002_È?ÄbLB¶!Ï?Ô&amp;¼_x001E__x0017_Ê?KÌX°=Æ?úßÁñ&lt;È?¡©Æ-:É?&lt;G´_x0003_·Ã?{[_x0012_åøÇ?«íjÅ®2Â?'S_x0001_µ­]É?äÇ¶¡ÅÊ?0uaÓ_x000C_Ê?yfÈ_x0015_ñÃ?_x000B_mÃ¸Î?KZå_x000B_! Á?TÞø)f´Æ?CÅ_x001B_¤þÃ?[:_x0011__x0008_+öÃ?,Y_x000E_]Ç?ÆÑ}8ÂÏ?_x001C_^ ¾rË?àÖY_x0008_Í?_x0004_T§aÈ©È?+Î¥FmÄ?_x0017_Û¹ÖÆ?_x0001__x0004__x0007_§Ø_x001B_ Ï?_x0014_&amp;?¦W¿?µuÊF£_x0015_Å?(ÇýB¸²Ä?]ÓÕ!_x0014_Ð?­'MöÂÏ?ë°-§§Ë?/Fj)È?_x0008_¿µ°8È?±öÛÉÌ?w_x001C__x0003_Ø/®À?ÓÐ^×§Æ?:Jth¼È?ûôæE¦Ç?5o'ì©Æ?ÄPöµêÃ?ÇÛ)_x001B__x0014_Ë?}T«ô,È?PbãoÖVÑ?y-¤_x0002_Æ?R}ònCzÒ?&lt;_x000E_G6}ÄÁ?ÜhÕ-7_x0005_Ç?lâ*`NùÅ?ú_x0014_?Î?l,0Î Á?hwHÁ_x0013_É?&lt;B³z_x0007_½Å?'¤&lt;_x000F_³¿?¼îáË?|æÖ_x0002_iªÈ?mÓg_x0008_ UÌ?_x0017_­.}Ê?%_DHaÈ?:TEaÒÌ?&lt;AûwL¯Æ?jñ+Ñ@Ê?¸_x0002_IJÎ?`-_x000B_.¶Ì?5_x001E__x0018__x001F_îÇ?_x000F__x001E_
³+ÉÄ?¿iJMãïÃ?_x0007_äÖúÔkË?¼}Ðò5Â?_x0006_ýáÅjÉ?|Ï¯Ê\Ç?_x001D__x0014_"¥®ÏÌ?÷4Ú¢%HÈ?í_x000B_l¼ê_x000C_Ë?Ï²u±EÅ?»9uöòTÍ?NÅ_x0013_ÿoÄ?ß`
¹üAÄ?Ý}g_x0018_ÇÀ?Övp_x0005_?Ì?©c²_x0002_ÈÉ?ì_x001E_K5*Î?úU1ÌÉ?åÝ²_x0003_õÆ?¯6eaçË?¼¸Ñ;gÇ?_x0019_Û_x0004__x0001_Ë?X7¿Ì´úÀ?_x0001__x0004_Ñ²-2ÑÄ?_x0016__x001E__x001B_&gt; ÐÃ?06LUÄ?ÙË_x0012_ #Î?ëpØM_x0008_É?C_x001C_'2_x0017_Ë?_x0005_&lt;¹¶È?ì¡ZÐ?ìàÆhh´Ç?øhÕõÎ?ãi_x0014_§'_x001B_Ð?_x0005_°¾Ú"£Å?ujR_x0008_©ýÆ?ËAÀé`ÞÅ?#6XY_x0002_ZÉ?a#Zß¦TÈ?¨Xf¹;_x0005_Æ?_x000B_óá_x000B_9_x000C_Æ?_x001C_kq+ÂÊ?û ³àÃ?*XÜÁÁ1Ç?Á\\^&lt;É?_x0004_¦°ÁväÉ?«è_x0001_=×¥Í?È_x0013_íVÅ?m?ÍçÄ?S¿Ã§¶»Ð?_x0016_2,ÖOçÇ?u;"û~lË?{òÁJíÚÌ?¾WÏ_x0003_Ñ?_x0019_G_x0003__x0005__x001A_'Ë?f_x000C_?7¨Å?#­ÆfkÀ?$-W«ø_x0002_Í?­×u©õTÌ?_x0017_ßíjÄÆ?}66&lt;Í%¼?%W&amp;B\½Á?~Á)¸/$Ï?5SÄ-ÕbÉ?í8#_x000C_ã%Ê?_x0016_Ûã_x001C_µÆ?5Ü8ÇåÅ?êÞH±Ê?ì_x001B_Ä¤ÿyÌ?ÜÌ_x0004_ëTÇÁ?_x001C_»«Û&lt;Ï?
A8_x0002_~wÇ?GzR!±Ì?ÿ·JsLÏ?Äu©_x001B_ÉÃ?&amp;]¯´òË?µ¥^§NÀ?»Q3á+Ï?K?D_x001D_`Æ?_x0015_Z_x0005_çûIÅ?\CT7bÙÃ?Q_x0014_ÜdCÉ?kÖV-(äÃ?_x0001_÷/ò4Ã?\¦tqpMÌ?Îq;µ*0Í?_x0002__x0003_ÁÒ.ÃÍ?úYø.éÌ?õCÆÒ Ñ?
Ûd_x0010_ßÐ?_¾¬¹ÕÅ?ÕGÚÖpÈ?TþÎÂ?âª´cÉÉ?Á´oU_x0001_LÉ?=_x0006_
àR(Á?vÀéQZ¥Ç?huoÂ?ëÎ$T/ÉÊ?ÙþÛk_x0002_Ð?«ã_x0004_ã_x001E_«Ê?ÇÿUÚ{Ë?üwù2_x0006_äË?&amp;g_x001A_!:8É?Ó_x0010_ÉÓ­ÅÉ?ú92_x0015_!«Ä?dV»²ßÉ?^»Á`ù_x001F_Ð?_x0012_­&gt;ùçÅ?º
TL_x000E_HÉ?¸;èHÆ/Ì?:Æ¶b_x0016_DÈ?J_x0003__x0012_"üÉ?_x0004_Ñ^±ÜÊ?Ë,¾îd_x001D_Ë?Òt±´ýMÌ?éPÕü)È?_x0003_áB?_x0004__x0006__x0019_wÉ?vÃÎJÊ¿?º3w`Ä?N}Qç8ÑÐ?Ô¾±G¶1Ì?±Ò4È¨Ê?¨©Õ_Ï?;=òt_x0002_ÙÆ?+_x0003_Õè]ZÃ?:ÝÿR_ÄÆ?ktµ_x0018_ÚÎÈ?îÙÅ}ÂÆ?§¿0 Ê?BJy?^Ï?ópºª_x0001_Ì?icÂùô\Æ?Ð°¬·(hÏ?wü'ýR¾É?Þ._x001B_èéÏ?î_x0003_¥_x0004_fÉ?_x0006_+o³Á?ÙhäoçË?Åe?_x0018_LIÆ?M;Ë,,ªÏ?{f=_x0004_£Ì?Å¤ }ÕÈ?;9ß5_x000C_Â?5VáËÚÅ?â_x0015_|õþñÆ?3l_x0008_½ÝÂ?xW_x0005__x001C_¸SÊ?qaÊïøÉ?_x0001__x0004__x001A__x0013_s_x000C_×_Ë?_x0002_{_x000B_­_x0008_ìÐ?WcO_x001B_Í?W_x0013_D_x0011_Ð?ûeTm¡ÚÇ?·7Û_x001B_IõÇ?ëêY&gt;ÃMÏ?[o_x001F_`Å?@jC_x0012_Æ?õ¯]ðëgÌ?K_x0004__x0003_YPÊ?ûø¡_x0002__x000F_Ê?ùÁÝßÊ?k&gt;%:vÈ?_x001B_äVL_x0018_È?l .`|Í?¾è1ÉwRÈ?T¯c61ØÂ?_x001C_;$4_x0003_ÏÍ?,ã]L¬ÕË?Ê|¨C_x0017_À?tâ_x001F_2É?)v_x0010_Ö{¼?Võ·yÁ?á_ßg¿?·õã_x0010_?eÆ?â~¾¿oÆ?«í_x001D_ÕÙÉ?kaÌ¹¥_x0008_Å?uÜ¾ÈOÃ?Ù_x000B_Xµ_x000F_É?5/@Ë_x0002__x0003_ó·Ê?ø§±~åÃ?^_x0007_¶¬þÆ??_x001E_K_x001C_c£Ì?t¿Nw_x0005_VÇ?^?_x0007_gàÇ?_x0006_¤!ÌÇ?ÄW9üÎ?G_x0011_È!¬Ë?+ö¥³ºÉ?+á&amp;_x0016_Î¹Ê?CÄõýx®Ç?Ç ¼8b¤Ì?¸\Ã_x001C_Ç?uÊ.¼ÿiÏ?{ßyµ8É?® gÅ&lt;Ð?U_x0017_Ë»_x000B_AÂ?Ä_x0001_3#_x001E_Ã?-µ(I_x0016_Ð?½!ý¹Ì?ë9R_x001D_h³Ã?_x000C_þ_x0011__x0011_w2Å?_x0015__x001E_aDóÅ?óÉÊ7¸Á?_x000B_74&lt;uÌ?] _x0013_Ë±òÊ?_x001C_MÞænÉ?7Gòù_x001B_Æ?{Àx¬ÊÆ?_x001C_7²èõªÃ?&amp;Ë_x0018_×_x000E_åÈ?_x0001__x0003_Gð¼SÅ?_x0002_Z¡êÌË?ì_x001B_PW¡áÈ?÷¶,¬_x0019_Í?éÆëõ&lt;Ê?´ã :vrÅ?XáÌÑ¥åÃ?uëê_x000F_ùÁ?÷Ñã:®eÌ?|v_x0015_¶¯Ç?¤ÒN²Ä?öñ_x0011__x000C_¢¿?ç*T Ä?/_x0018_HúVÉ?tVr¯½_Ê?_x0005_ÞKË?Ì_x001C_|ÊÞ_x001A_Ë?*&amp;íÖÆ?_x001C_?,%DÆ?)_x000B_æÀ?=Â_x0012_2ö9Ç?É½h.ÞyÂ?¥ýR¡Ã?V_x001C_ôQ{Å?èË_x0003_¾MrÄ?¡Õ!_x0008_TÉ?&amp;X}?~Æ?8T"Ì?u_x0003_¶_x0017_ãÅ?_x0014_ä,´cÞÊ?ûÿÔïÈ?_x001E_É_x0006__x0005__x0008__x0015_$Ð?¢&amp;ê4Ë?«?Ð]xÌ?l·åÏ?¬óÒ
a&amp;Ê?e_x001B_Æ?_x000B_Ò-_x0004_6Å?Kõ`_x000B_©_x001A_Ë?kzÿ~¤Ï?ÜÉ`£Ì?Í®LvyÁÂ?Lrù_x0007_8§Â?D_x0003_¿þv_x0012_Ê?ü³vTÒÊ?zKÜ¥Æ?;ï_x0013_çmWÇ?{».ürlÉ?_x0002_b}Âÿ_x0001_Ë?²LÑSìÁÇ?Úáâ_x0008_Ë?=_x0019_ã»Ý¿Ê?_x000C_Æ}+"_x001D_Ä?Õ£^«\PÇ?I&amp;ðG½Ë?ÌÓ¥òRúÇ?ÛÖìôÌ?[_x001F_}?_x0007_Ð?n¨_x0001_ÄÅ?U-%6_x001C_4Å?_x0017_2¯Èz_x0005_Ò?_x0006_Ü[Ø_x001A_Ð?2+|&gt;DRÐ?_x0003__x0006_D_x0003_?Øí4Ë?d_x0005_ÖÿÁÇ?&amp;Ù{ü$ÊÌ?ýkC÷Å?/Õ$kÃ?ÆkA£_x0001_Ð?ÿ7ú_x000E_pÒÂ?^v_x0004__x001C_Ì?¹WkUÙÌ?_x0005_0æ_x001C_Ä?×-Ü¼8É?u´¼æyØÆ?Tã6_x0018_ÚoÉ?K _x0016_÷kúÆ?_x0012__x001B__x000C_×ó-Ñ?ßWåuÈ?+¦_x0003_ÀþÌ?_x0004_gUàFÐÆ?_x001A_:\|ü&amp;Ç?RÍ_x0011_fÅ?+)×Ý8Ì?k_x000E__x0003_WÊ?¨K¡W'.É?+i_x000F_©åÏ?Õ¿x_x0010_|4Ã?+_x0001_lÆÎQÈ?de_x0012__x001D_Á?Xñ.V_x0012_Â?ì_x0003_¸_x0017_ÈÄ?_x0002_?9ÀV_x0008_Ð?t_x001E_X&lt;°æ¼?BH_x0014_+_x0002__x0004_Æ(¾?í4=ëñìÌ?Xp_x000E__x0003_á_x0001_Í?Këáú5 É?jï_x0015_ÙÑÅ?((¹NÊ?Û\HáùÇÎ?¬SQ"Ê?\ìº
ûÆ?TÀ)®7_x0014_Ê?+×V_x000F__x0017_óË?«^ä¸OË?ïbi[ÚÇ?¾8y]Å?zÞèVÐ?DÐÖÜ%Í?äµ@GÏËÊ?SÀ­_x000B_öÆ?½Ì&gt;R+±Ë?_x000C_«¶³¦Ê?ó_x0019_o
åÈ?Ù_x0013_þT_x0018_·Ç?¤èùÌD~Â?_x000B_´_x0008_ßR]Ì?+j_x0004_Æ?Iæ~oKË? «`te!È?ÕsÄl³Ì?b6}÷OåÈ?¤ì_x001A_M@tÎ?t'ôÙËLÊ?ZÐìÑÈ?_x0001__x0003_$j¹|¹Ê?½uÅÁÌ?:_x0014_"Ý_x0004__x0002_Î?=î_x001A_weÎ?_x001D_¨Î?¦w¡_x0013_EËÑ?©¶§ùRÅ?Çÿá×ÏRÉ?þßeªÇ?_x000B_û¾Ñ'¿Ì?6ÆEÍ?[¢kQÎ¡Ç?(ß1K¿?_x0013_A. #3Î?6}_x0019__x0005_*_x0013_Ç?d6Å²F½?e~_x0014_Í?\^Ë_x0011_ÉÈ?t_x0014_3ÆçÎ?u8+_x000C_Ì?_x001B_n~ë÷Í?¯c_x000E_-DÍ?_x0014_Åã_x0007_?È?×ö8Õ¯;À?*²þ'_x0010_zÁ?ëBopÃ?Wlq/Ï?e»xZÈ"Ê?Ò&gt;±9ÂØÒ?½ïº±pÉ?ó5èájÈ?|Ù
4_x0003_ è¾È?
u¿Â?ÍÍ=åÚHÃ?_x0005_~~i&amp;Ä?ì¬úBÑéÄ?&lt;_x001E_Ã?´$ÛãþÊ?Ø/_x0004__x0002_Æ?`{ÞèÊ?ÕDN¾yÆ?_x0015_-?~8È?_x0006__x000E_4@_Í?0æ_x0007_×ÌÐ?»'_x0007__x0005_)Ì?Çxãv_x001D_À?)×?ÓãÆ?z²_x000E_0Ê?öÈM^_x0003_Ð?$²nÃ§Á?ùA"{ÀÂ?(µëó_x0017_Å?g O_x001F_Î?ó¾#.CþË?t@_x0003_»ÓªÈ?ë_x000B_ÀoÀK¾?«ó_x000E__x001F_}Í?ö]ºI_x0005_°Â?c-¾'Ã_x0005_Ð?b_x001D_&gt;_]É?&lt;_x0014_á_x0001_`°È?ì_x0017_³{_x0008_Æ?R¶ÒÍ?_x0001__x0006_¬Ç/[Ó£À?ü_x0012_(É?,Èõ¹Ç?íMú02PÀ?_x001B_ÏÆ\ªZÂ?_x0010_1¥{çÀÆ?Lv_x0005__x0019__x0012_âÌ?nÊ¤ù¢Ð?%"×_x000F_¬­Â?6ëø¨Ð?|H¬&amp;_x000F_Í?_x0002__x0004_r_x001D_ê=Í?h^ÀðqX¿?Hló_x001D_uÇ?z_x001F_¨¤Â¾?¼9ðsÇ?%rñ_x0016_âÁ?å×kÂþÍ?:_x0010_?ßnÆ?4VóÜ^nÂ?3Áb©4Ì?_x000B_þ¡_LÆ?BlÃÓÅ?ÏDöªD1Á?w;ZÝÊ?Wø
_x0016_»Í?TB¼b8lÉ?¶_x0012__x000B__x0003_­¡Ã?«yX§²'Ì?Bõt·X8Ì?{ö^p^È?ë&lt;~ß_x0001__x0002_c«Ç?9-ßßíÑ?¿5Lå_x0004_Ã?yÌ_B1Í?__x0010_+UùÆ?WÒ_x001B_¸IÌ?ÃWÑ`ð_x0008_Ê?_x000E_úó§hÈ?}2tg/5Ë?{PÓ_x0002_uÐ?äMk_x0003__x000C_Î?¢\ÅXNÀ?m_x0019_9µ}¦Î?ä_x0018_Å¿³3À?Lû|_x001F_h_x001E_Î?_x0008_9ÌDyÍ?|þÏQ½ÓÁ?`ÞÆð·Á?Õî×ÝúêÆ?×·_x0004_ýßÉ?_x000B_0_x0005_¦É?qlVÊ?&lt;ÿJh_x001C_Ç?ø:±=_x001B__x0013_Í?\N 2r_x0001_Ã?_x000B_ô_x0006_ j_x0015_Í?AÖÁ!Ò!Ì?_x0015_Í3íwáÏ?ë_x0001_îÑBëÊ?¼zÕå_x0010_Ð?5pñ_x000B_Ä?EEJ7»XÂ?_x0003__x0004_5f§_x001E_´qÌ?%©+_x0008__x000C_Ê?à¦&gt;Í9Æ?ø.Kc©¾?_x000B_~]_x001D_ö_x001E_Ð?¬;`U1¿?Î_x001A__x0015__x0017_kÐ?_x0005_ÿ_x000E_f×JÊ?¼c!!!Í?»ÁÏýtË?É¿_x0002_pç.Ì?lÅ&gt;ÅÈ?UÎ(:z4Ä?_x0003_©&gt;±FÊ?¬PfüÆ?¶ErósÊ?$~OwË?5_x000F__x0014_T¯Ë?\_x0013_4øSÎ?4³_x0018__x0011__x000C_GË?Â^Ô\]ÙÅ?_x0001_GÂ_x0016_¶½?C«½ZAÊ?LÞ_x0014_ìÊ?LdæC(Ç?Ó_x001C_©)í_x000F_Á?DñW½ÓÌ?r§Kõ¦Ê?8_x0017_\¸Ì?¯_x001A_boÌ?ä«+¹AÇ?í£dÃ_x0002__x0003_5ðÆ?K_x001E_$ßbÁ?_Üo­È?ôi6ÚË?Dlé­?_x0013_Ë?_x001B_ëìXÈ?EßÜDÉ?Ûê÷C&lt;_x0010_Í?_x001D_¢iwmÒÆ?Å_x0013_0³W´Å?Q¾;6ÖÅ?_x001F_kÀRÉ?`zl'çmÌ?u Ãg(Ê?¥R¥LÚÇ?ÚKÈ?Mý¶&lt;Ì?ºçã½_x001F__x0007_Ç?ø³_x001C_³PJË?¤xð­½_x0007_Æ?ÂL_x0019_#~ÎÉ?Ä³fa2Ã?_x0013__x0001_HtÆ?4»ãdÁ?_U¢_É?£_x001D_ÐÂº×Ë?_x0007_»2Æ_x0011_ÒÉ?vÓÂ¿PÀ?újñDiË?*_x001D_¦ËË?»z§0î¢Ê?&lt;¨ñbÝÉ?_x0002__x0005_ô4_x000B_îJÎ?_x0014_Ï[_x0011_Æ?^C.OàÐ?§¨ãâºoÆ?_x0006_ó¬BÞ¨À?]_x001B__x001E_ÒeÐ?kÀO{_x0018__x0012_Ç?¤%Ö]É?_x000C_ ­Ê?:F,_x0002__x0008_Ë?ëb_x000F_èªÄ?2&lt;L¬_x0004__Ð?Ù¯L@Å?I_x0010_/yq¼?fà°_x001A__x0018_7Á?_x001B_Î73WHÎ?ÜãÑ_4úÇ?£_x000C_ñ`öüÆ?{î_x0001_¹y_x0001_Ï?´Ù_x001C__x0013_NvÌ?¬êX_x0003_3¡È?O¯ Ú_x0006_Ì?;n2@ùTÇ?ç`XgNÈ?è,DÙÈ_x0015_È?_x0015_ÄÄqc;È?º_x0008_èbcÎ?_x001B_¢_x0005_qª/É?Ù\7@Ï?Uä_x001C_'ý_x001C_É?Û²_x001D_2ü¾É?¬QÑH_x0007__x000B__x000B_zÄ?_x000C_¡g¼IÅ?»Í_x001D_þÏË?sì*ìÕË?Ø*|Eú¡Ë?­Ãü®yÃ?,}~iÉ?åkH_x0002_1Æ?¼K1npÊ?öÊ_x0010_e¿Í?÷p16Ð?_x0008_Øv_x0002_mÈ?b²æØôÅ?÷y_x0017_mÌ?ÊT_x001D_¢ Í?­ ×~ÂÈ?®àóû_x0019_hÄ?2ø_x0015_ö_x001E__x001F_È?÷_x000E_f_x0016_Ä?Vt_x0007_ÙÅ?Ú_x0017_Eú@ØÇ?.ê¶ü9_x0014_Â?_x0001_ÿÓ_x0008_+É?uÍ8À#JÈ?_x0004_ÎW_x001D__x0006_ Ê?\?f¾¼_x0003_É?Â_x0016__x001D__x0015__x000C_Ë?»3í{UÕÅ?ãõË0Ç?_x0005_ëÝ6½?ç_x0016_f":i¿?­a¢¾'¼¿?_x0002__x0006_b_x0010_åf®rÑ?ø_x0013_%ÉÐ?_x0015_ØæÃ_x000E_Ë?%|IH¶ÃÉ?ÉuòcÆ?¥R?ÁuÐ?ËAc_x001E_Ç?_x0014_]¿¶oÏ?ï«}WË?_x000B_Æ_x0014_
íüÆ?_x0013_ýÓþuÏ?86L£QÈ?ú_x0013_BxMÈ?Ä±îa_x0001_-É?@[§þË?.0.ÙÓfÇ?_x0004_}Üª_x001F_Ë?ÅX\ü_x001B_VÂ?_x0006_=_x0003_×ÉÇ?_x0014_l$_x001C_ÒTÂ?ä&amp;V®_x0005_Æ?_x001C_µ_x0013_#Ë?Ü]ËÍd È?e&gt;Õ¹ÏÉ?z_x000C__x0014_;Í?R9Ç§&amp;Ì?_x001C_pÙò°sË?_x0015_êßüÆ?_x0019__x000C_-ý¯_x0005_Æ?©öùè³ÓÅ?N_x0005_bmG×À?]_x000F_¬_x0001__x0003_GôÌ?£ã_x0005_&amp;~Ê?D!_x0013_-éøÃ?_x001D_¶ÑÆ?Õ²éÛ&lt;Í?ìé§_x001E__x0004_KÈ?gëÌ_x0017_úÀ?ñî¥[DHÈ?¸_x001E_ÕJä2Ê?{M
ËÝ¼?Ë_x001B_x[yÄ?;_x001E_åNí²Æ?EX@Å_x0006_ìÌ?3_x0014__x0017_.N!Æ?"¥(ÈÊÌ?\._x001A_ÏÆ?}½E!_x0018_qÎ?rÁv;,Ñ?¥!?èDÈ?_x001E_k'ó_x0006_Ì?ý_x0011_ï©ZúÎ?ÌZ`÷ÌÁ?¢èÒçÅ?pK_x001F_õ_x001F_Ë?_x000B_|ELKÊ?D§Ã½³_x0002_Ï?Í·5HÂ?Q×ZÃFÆ?Âÿè ãÎ?0ÚðN¤~Î?¢)é;ü_x0004_Ã?ÌO,½¿Ã?_x0001__x0002_r¥_x0007__x0003__x0001_PË?õ¦_x001F_W­fË?ú´Ø5Ó?Å?þ&amp;¤¨:åÆ?4üRQs_x0018_È?5_x000B_°K`È?¥£¡¸É?,Dgõ_x0017_,Ê?úúáÇ_x000F_Ð?téöÏ¶_x0015_Â?2_x0004_D_x0019_h&amp;Á?Ó3|ø¹Ç?õÙ_x0011_JÁ?by^¥3}Î?]+¡üôÇ?eGcZ-Ê?uâÅÚy6É?µÑé_x0001_TÉÆ?´ªó¹xØÉ?¥@LPøÙÐ?DìE_x0011__x0013_)Ç?Ô_x0013_t_x001D_Ð×È?ëI_x001D__x0011__x0008_)Å?T(CÿK¶É?úH©~ÝåÊ?Ds·~§!É?Ïkü Å?yE=_x0002_Ä[É?È7sx]
Å?Ie_x001E_qÿÈÉ?ÑLýÞÊÏÆ?*¿¬ _x0002__x0004_YÚÇ?¿%_x0003_1ÎÛÈ?)Ã2Mi&lt;Ä?BOLbòÐ?¢_x0015_X®«Å?×_x0012_P_x0003_ÿÄ?¬_x0010_-Ðí4Ë?ê_x0004_i0øË?_x0008_äë¬9É?|.j_x001B_«ÐÁ?ªê+ücÜÐ?­J_x000B_ö_x0001_¯Ç?LÖ_x0006_è ÂÄ?´Ü©pÆ?Y0·ÉAÉ?1äQìíË?Í&lt;_x000E_6:_x0014_È?=êÁå¼]Ë?lõ_x0010_¨o¤Ç?D5_x0003_yEË?ju_x0012_ßÉ?d_å,Â?gê$ Â?_x0014_à%[¦ÖÄ?+ 2_x001D_xÇ?Åív_x0018_Ê?_x001D_úÖ{ñÌ?õÖHÑ*Ç?m§DiÃ_x0010_Ï?Fâ_x0008__x0015_zEÅ?DLò_x001C_¸Å?_x0005_è_x001D_ìhÊ?_x0001__x0002_ø_x0016_ç_x001F_ôÆ?_x0007_ÿÂO_x0005_ Í?LtíÞáÊ?ç=ú_x0019_!¥Ç?r_x001C__x000E_f]AÉ?WÅ ©¤õ½?ÖÖµ×¿?*@VcòÆ?»×¤¿S¼Í?$_x0013_ê´FË?M|);pÞÆ?ÜG7Ö½VÅ?&lt;_x0008_Ô:;Å?¥ÞËg$ÙÐ?\³ÇbÌ?ëlê©É?_x000B_b_x001A_éOÉ?õý/.*È?¬RwJ5@È?5_x0013_±ÏÀ_x0006_Ï?K£PË_x0016_&amp;Ç?ÜÄï_x0015_Å?_x001C__x0004_tüdÉ¾?1Â(É?_x000B__x000F__÷Ç?K_x0008_þÐ_x0019_Ì?µ_x001E_O®ÔÊ?ôÝ_x0006_çs4Í?_x0005_&lt;dI¨¾Æ?{_x0003_z¼ÜÊ?Ë-_x0002_ªë"Ð?µÿ¥ã_x0002__x0003_\2Î?ËðÊß9_x0016_È?&amp;è·+íÓÍ?gð_x0005_lWÊ?%¿èfU[È?ë:°Å_x0002_kÀ?ÏdýÔ¼Ç?Ôñ­e« Å?t¾ÊþæÄ?Ó_x000E_§k Ì?_x0010_ôâ3Ç?'ÆAÎíÍ?e¨Ç³¼°È?E7ø}ä^È?_x001A_MÜ§vÄ?_x001E_ÀÆ_x001A_¨Ë?Æ_x0010_'Æ?|ÈÂÞ_x0005_É?øõÈGã_x0006_Î? CQ­É?ü_x000F_Þ®»©Ë?MF9;_x0002__x0004_È? _x0001_òìÌøÄ?ãO·ÍD¦Ï?Àÿ2ÅÃ?­_x001A_Îb*Ñ?;_x000C__x0010_üáÈ?êw_x000B_Þo&gt;Ë?eÏÅ%_x0013_|Å?ô8TJÏ¼Ì?t_x001B_1_x0012_ÖÇÆ?ë6¼_x0004_Î³Ð?_x0003__x0005_åLÊÇ?ëRÝ&lt;_x0012_Á?$w|0ÑÉ?»®_x0012__x0001__x0007_À?&lt;máÎ¨±Ë?Ìßh(ùÈ?b2v_x000E_²Ë?ª©)VÀ?BèúÆ_Ð?«_x0005_Ñ³`9Ã? _x0004_»÷Ä?%_x0002_¹þóÈ?¥ÙuìXÉ?e°¢w,Ä?UG_x0017__x0005_Ë×Ä?3Å¬ÒñÉ?_x001A_\_x001C_NÌ?ÈÇLuuQË?»]f­2½È?ýùZF3JÊ?_x0011_Â)þìË?,~XõzÍ?´Á}Ø*¦È?ÅtfgÄ?:_x0019__x001C_¯Ö¸Ð?×:Ò_x0011_îÑÊ?_x0004_ÜÌ?ÃöòVéÂ?\ÕDÐ?|_x0010_§_x0010_üÎ?ÁMÍàûÀ?ÂÅÓÜ_x0001__x0002__x000F_É?+L¢cÿÅ?¹gsyÍ?Åï-!ÔÁ?µS_x001A_¢þpÉ?¬ªöbP_x001C_É?T\áî¬Ä?¼]_x0005_õÇ?L6÷ú%Ç?; HQ¹ÀÄ?c_x000B_Ëm4Ï?ÕE_x0018_^¬Â?{pI_x0015_âÑÆ?ÿñ_x0014_eÅ8Å?_x000C_íêûµÉ?lõ5Å¹Ê?Ï}÷ðAØÁ?´ íGô.Å?_x0014_Þ6[L½?ñeÕuBÆ?h\±¥Å?#¿,0_x0003_Å?ÙM
}.ÔË?vÙýÖ#É?¤ä_x001E_PìÇ?W_x0003_tÁ©Á?¼OG?Ä?Ok[¥Ë?åÞ§_x001A_èÖÈ?lcm3Í?ìË]à_x000B_Æ?kgXc§Ñ½?_x0003__x0006_µà*Í+È?(µñzj»?Fç5Ë?JCÙ±FÓ?éI[?Ê?¾-Ò¼DúÃ?_x0019_Z×_x0019__x0006_xÇ?\|_x001B_
Ã?íN_x0005_Åt·Å?©»`_x001F_RiÂ?ë_x0002_0õ_x000F_«Æ?÷q u½&amp;¿?%B_x0006__x0008_9É?3ÍY=dÁÎ?à#CÚÏ?._x0019_»÷BÃ?µ_x0014_; xË?Ì_x0018_µ«øaÆ?û ÷7ZRÁ?&lt;_x0001_Æx{_x001C_È?t_x000C_ãËçÂÂ?ò+JUÁ?ãc_x000B_XÕõÀ?_x0007_i²ÓÁ¿?9|_x0008__x0004_ÍÊ?ªoôk·)Ê?hÆ¥!´Ç?BM¢+Ï?SiëCËÏ?·Í_x000B__x0001_o0È?¼®:%jÅ?\¤j4_x0004__x0006__x0017_ÎÅ?_x0002_
tÚ_x001B_Ï?_x0019_±%/_x0002__x000C_Ì?_x0015_°_ÿNªÉ?C_x0005_lj¿tË?ÎÛ£QïË?Ó_x0003_sV@_x0001_Æ?ö_x0002_¶Yç8Ì?_x0019_¬fFD!Æ?{ ;lNoÌ?é]Ø ]?È?ûN_x0011__x000F__x0005_BÁ?:Ý@"» Æ?'Oè${Æ?_x0005_=eý½Ë?Þ"W¤ÂþÎ?_x001E_/ôøÄ?ßÞ} aÈ?J9ë,yb¿?Ì*¿_x0005_æÎ?_x000F_ Fø_x000B_Ì?Â?´º£®Ê?ÍPPHF}È?E
ÃásØÇ?ôÕ(£D*Ë?tËÊP_x001A_iÈ?_x0001_±·ý_x0014_aÆ?e_x0014_óÏ8Ê?2#üË(òÍ?{²&lt;Ô_x0012_nÎ?_x0016_ 7ê!ÇÌ?__x0005_·)oÃ?_x0001__x0002_ä_x001B_ÎÑÁÁ?,µª19Ê?¬:£_x001F_°Å?rËÛ×Ç?_x0006_^nIxÄ?+ga§&amp;_x001F_Å?5ÍQ_x000E__x001B_tÈ?|VÅRÄ?´ßÂc_x0007_Ë?uÊE_x0007_¯_x000F_Ì?irÞL%Æ?5S;AiÊ?£Ô'EõßÑ?LÀop?Ç?ydwð3#Ñ?_x001A_ÐËtÅòÐ?¢i§_x000E_2Ë?Z¬õ¶þÐ?_x0015_Ò _x0006_CqÉ?å^é_x001D_FÃ?ã­§5èrÏ?¬Äa?ÔÉ?ÍXSÚÈ?_x000E_Þø ]Ç?a¹¦ÀÉ?ÜâÔ&lt;¸¯Å?exR£`gÈ?Cõo_x0006__x0017_Ì?mD_x0008_¼OË?V")ðô/È?|uÙ_x000F_Å?{¨_x0016_,_x0005__x0006_·?Å?w¯æª[ÂÇ?ûm_x0014__x0019_1_x001D_Á?kÎÅs¤ïÆ?Eß_x0011_c_x000C_rÏ?¼éï!ÌÈ?à×¬ÐÅEÈ?ù_x0001_1÷Ð?E³¯×N&gt;Å?·³µÅ~¿Ç?ùLN¿Æ?EÃ3ÓñÈ?_x0019_À_x0010_Ô _x0014_Ð?~}DÝ­³¿?ÿiµ.çÝÄ?£¶ì&amp;N^Â?_x001E_MÑ¿_x0018_Î?pC3óÚÉ?ÄìDÅ»xÇ?Ù_x0010_¶e;&amp;Ë?Í³_x0003_ôeË?_q½_x000E_%_Á?¯3ÏÏÅ?,_ÊrëÏ?3Á_x0016_ýNäÇ?+g¹ù_x0011_Å?_x001A_=ÐM_x0010_Î?þÜ­ã?¿È?uéC%BpÈ?_x0004_Ç¼_x001C__x0003_tÆ?_x000F_tN_x0018_ÇÌ?_x0002_1µ_x0003_ÆÃ?_x0005__x0006_{ÄJMÛÎ?Ð©ßË?¼NÒ!ÇË?Xw"_x0001_øJË?öÏóf|¹È?k|AóÑÊ?%»¢O
Ë?àÄxº;É?DÐ]}¤5È?_x0015_{ÂæÈ?$cÂ¿_x0002_Ç?_x0015_(0=_x001E_Ð?T´ÒVc5È?úêjQ½?üÒª]gÅÆ?§ÞúÃ2Å?UhmCÊ?bû_x0003_¬ÇÊ?_x0015__x000B_b_x000C_ï|Ê?)Ì_x001C_¨ùcË?Ô.&lt;ùSãÇ?_x0002_·
VûIÄ?\©^üØ*É?{©Þ_x0008__x0006_|Á?4_x0004_¹pÓÌ?;ñ_x0007__x0017_óÌ?GªË¹»?Ð^q,l%Å?¥G,Å_x0007_¥È?0ªûAAÈ?_x001C_Ã&amp;ç9'È?ÅÂHÌ_x0003__x0005_Ð?Ô·qiÌÇ?¤_x0002_Bí(æË?ô^!¿ZÈ?_x0013_éÚ©¼*Ð?Ë¹/ªsÌ?ûí_x001A_È×Ð?_x001B_Ì´ïSóÉ?_x0005_+ô_x001F_¾Ë?¡n&lt;Æ?h_x001A_ùÂÆ?;A¦ÀLVÅ?ÛËhoÃ?¥Ó
Q_x0011_Ê?_x001E_.¥ö=ÂÂ?\Ïx_x0017__x0004_Ã?ý÷".¼ÞÐ?®©þ/Ý_x0017_É?ÌØõ_x0012_¬Î?7_x0006_®2XùË?|Û³×Ë?ÂË³_x0001__x001B_Ð?ùüz_x0019_ü&lt;Å?_x0017_7üÅv¿Æ?_x000C_?_x0006_Iq_x000F_Í?&lt;¤_x001A_ª`8Í?_x000B__x001F__x0016_4Å]Ì?`òÎòÊ?N _x0010_Hp_x0002_Ì?SQ¯FâGÍ?øyÆ¨¯Í?Ô[©_äÑ?_x0001__x0002_&lt;µ ­ÎÅ?_x001B_X è°_x0004_Á?DìÔ1gÃ?T-CÏÀÃ?V)Q8#{½?Ìô_x0011_É?P_x000C_{!_x0017_zÅ?\h×ól¦Ê?¬Ñó'$TÆ?³$ðÂù_x0005_½?Ã¨©°ãfÈ?¤TÃ~ÀøÃ?_x0019_iVäÑ¿?­ t¡t4Ã?·ÓÀÓpEÏ?Ú®LfÓË?lQzüj Í?|43?wÈ?üL_x0013__x001F_ÂdÍ?_x0004_F[ô_x000F_Ç?Öù%aEßË?vtlßÙÁ?'`à¶_x0017_rÎ?utcË?¬`éÕÁÇ?ó1Ðè_x001E_vÐ?_x0019__x0007_0cÈ?_x0013_µ _x001E_Ã?_x001C_Â`nÒÈ?öÆ£èË?5Pe_x000F_òÈ?©Æ¾x_x0003__x0005_,;Ä?´±§_x001A_]öÂ?%½7_x0005_ XÆ?&lt;ÎïXÌÉ?X Â.KdÇ?oªÕÙXmÇ?;ª,_x0001_|²Ä?l51?&gt;¬Ç?
_x001E_T_x0013_QhÎ?ZÔ_x0014_`_x0010_Ê?Bmär»Ï?®¼ö_x0002_ä9Ì?[}_x000B_ävÎ?Ú[§©Ù$É?¡¢£_x0015_eÃ?ãÓ]_x0017_Ã?r¨}·sÉ?æd§0Î?Fð$ð_ Ì?ÕZoð&lt;_x0007_Á?òØuÐßÞÐ?¯ å_x0001_È? ®_x0013_Ã§Ê?Bùnø×É?+¸_x0004_T&amp;ÏË?n$³}dÅ?.ûfÔæ¨Æ?v_x0005_rSWÔÍ?%[ÒáOµÈ?_x0017_GoWÉ¶Ì?z\gßß_x0002_Æ?f]¡ªË?_x0002__x0004_Û,´_x0005_ñãÎ?|Ó¤^æ_x0017_Ä?ë!Ý_x0004_µçÉ?_x0008_:_x0012_+sÈ?_x001C_^1ÌãÇÈ?5þ_x0016_ËÛÂ?Ò¿_x001F_¦Å?ÄYÒá¤Ã?26)üò}Ð?{[y±Ü%É?µ²»É?U_x0019_]¸É?¼{«!ü2À?eÙ"j&amp;Ç?¿_x000E_u_x0014__x0017_­Â?äü_x001F__x001C_æ.Ã?,½Æõï ¾?»_x0006_è7Ê?µ_x0016_óÎÎ?@÷È¨üÂ?YÙZ¸_x0001_É?µo^ _x000E_Å?Xy}ßS¸Å?«m_x0016__x0013_ÕÎÉ?Å¸­ÎÉ?O¶j_x0003_1Î?5×RÄ¤É?²ÊÂÓ_x0002_°Ë?Ûa_x0011_g¸ÿÍ?$FÃÔlÀ?I´ã%¦nÎ?=_x0015__x0014__x0001__x0002_ï@Ï?ã"Äôl{Ò?@4_x0004_TAßÃ?r_x0005_zéBË?^¢Ð_x001F_Ã?®}.´÷®Á?_x000C_gP×ØÅ?§;{Ì¢É?j_x001C_ö_x001A_yÐ?ÿ¹íFÀ?UM_x000E_(Ç?AÄ8_x0004_p3È?öíàÎ?Ôw=¬àÅ?tíäèÍ?ö_x0007__x0017_NÐ?èªâ!eÀ½?ñ³_x0006_ £¯Ï?Ë! &gt;j×Æ?_x0014_e_x001C__x001A_wÅ?Åü0_x001B__x0004_ÆË?Ä¥´$KÈ?,×³ÐÚMÐ?QxX_x0002_)VÃ?_ËÉEÉÊ?üù±"û_x001C_Æ?+R¬Å)È?w_x0014_L:_x0019_ã½?ÑÂ~ Ô£Ì?Ð«_x0002_ÊÓÌ?õ¬V?D¹Ë?
}Õ÷Ã?_x0002__x0003_³}IÊ?Äè¥²_x0013_æÍ?K5ÿ;º§Á?áÃ_x000C_»_x0019__x0004_Ë?Òö_x0005_rÌ?6ê*_x0006_}*È?¦äì?÷Å?_É¡ßÕ_x0011_Ä?Zf¹Ú{É?$SLðGË?_x000B_ÎÀ:PèÀ?ëV¡õöâÊ?K|_x000B_¼_x0012_þÉ?ÃT_x000F_5i¾Ê?à_x0015_å_x0005__x0014_nÈ?]û¼7Ð?Ü_x001C_&amp;_x000E_¦É?Ir¹¿xÀ?Yf_x0004_rÉ?¼_x0004_z4KÏ?_x001B_Ø£cöË?ÛÝÁ_x0012_ÑÉ?Ûù îèEÎ?müôÝT±Å?V\_x0001__x000E_7Æ?;Ì_x0002__x001F_úÍÇ?36ÔûÕÊ?ûß_x0014_Î_x0004_lÏ?È§sáÄÍÊ?¬+Ë.Á?×uWÎ¶Æ?Ae¤_x0003__x0004_ÇÄ?Ó_x0008_­Ð ¥Ä?»ÿ\&amp;É?¯f½_x0002_Í^Ì?¯Èý
ÈÁ?û/ô_x0010_ã_x0003_Ì?ÀçeNØuÇ?çüÖ4Ç?¤õÙcÐÜÄ?o_x0017__x0004_4Ò`Ä?O!¾SË?i_x000F_wùÀ_x0001_Â?Ö_x000F__x001C_9÷Ä?eÖnú½Æ?_x0016_íÖäsÈ?W\:bË?¥;_x0017__x001A_ò_x0004_Ç?DU1C_x0017_UÈ?Uºø
·YÌ?´ôî_x0019__x0011_)Ï?ç²¾¼qhÐ?Ý+_x0012_ãÌ?ÿg,3»öÈ?ÚKJÉ?ªjÈMÏ?¥ÁÁ6&gt;Í?ß#4K
Ð?D¥|íânÈ?_x0012_)csÃÌ?)¾bÉ?=__x001A_ÃÜÆ?l½!E¾]Æ?_x0002__x0003_²_x001B_¨½Ï?Y¶È_x001A_º_x0003_Ç?lEmc_x0003_À?Ô¾ÏÙ_x0015_Ä?ÈÖ×Ø_x000B_Ä?+ÏÌuÛÒÆ?&lt;ÅËv§Ê?æ{×Ñs
Ä?»$W÷±Ã?Ý_x0015_ñ_x0004_Ê?¼F¤äÊ?DoÃZjðÎ?tË{_x0017_÷WÌ?ìG ¾¶Ä?_x0001_¼[ÍÍÈ?Ë Ú_x0004__x0003_ðÄ?K¼¹_x0001_hÉ?¾nþeÏ?b:=ÚÊÆ?ÖåßÀ?|~/T¸Ê?9|P_x0008_èÈ?ÈÐ_x0006_¶ÔÅ?5_x0008_æ+Ì?{Gk_x001F_¡Î?,£Þ_x0011_ Ç?_x001E_tf4 ¿?Ï9u¤h8Ð?pøc,+Å?½_x0010_ÐL6ÂÌ?Ím-!uË?³rÏ_x0001__x0002__x000E_ÛË?Uþ» ÃÈ?ÄüçÅ?_x0011_Z)àLÃ?h6þq+Ê?_x0004_ºá±Æ?Î3ÿ`]ÿÉ?¢_x001F_]ÏÉÊ?T_x000B_i,_x0003_RÇ?4`0÷üéÆ?_x001C_ÿô ûË?K«]Æ?_x001C_"àQâÎ?_x0015_§±öÇÅ?×¹É^ÏÇº?v__x001E_ð3!Á?ª_x0016_«ÄÊ?_x001F_Û²_x0013_¹SÈ?¢éÚùú½?&lt;}0¿ÐÙÆ?þGîLÏ?¤MzµZÁ?| øÞÈ?Zml_x000E_^Ê?«ñx1_x0014_ã½?´Bs´ÄÊ?,)÷æÊ?k7{OÈ@Å?¼bÛõmÐ?Õx=ZÃ?_x001C_ÈT M×Ê?{AÏ­îôÅ?_x0003__x0005_ý÷Z@ÿ£Ë?²_x0013_&amp;|P_x0015_Ñ?_x0004_É5_x000F_Æ?ôLÂ,»Ê?;À_x001A_×Í?LF"µÍ?|_x001B__x0012_È£Á?F_x001F_ÛÆbÈ?h_x000C__x0017_¬òÈ?E1WÅ*Æ?É_x0019_Ct_x0010_Í?_x000F_d¹Fð:Ë?;çÝß_x001C_Á?Sqô×Ì?ºLS]MqÍ?7òA_x0019_Ï#Å?«Ô'_x000F_ÖÐ?&amp;Á_x001D__x0001__x0010_Ç?º¶Ó6&lt;Æ?ÖÙhÄ?g_x0019_/E_x0016_¸Ë?t"²}_x0002_É?Ôë+ÓïñÎ?Lc;-Ñ? Ù_x001F_Ù_x001D_&amp;½?=º\GÖË?UÕ)ÎaÕÃ?%)×:GÎÌ?TìµÊîÂÆ?_x0010_®&amp;ÚïÈ?
há]gWÏ?_x0005_ÿEb_x0005__x0007__x0008_ÂÊ?_x0004_H&lt;©bÆ?·¹â_x001E_ÓÂ?Ä_x0011_wU_x0006__x0002_Á?_x001F_!®}²È?_x0007_õ_x000C__dßÂ?û_x001D_ý^JÈ?QWÚåØ«À?syæ©t_x000C_É?;_x0010_;¿*Ä?Í_çXV¢È?a_x0001_w2Ð_x0003_Æ?êfãRõºÂ?d§Õ_x0001_2Ë?³_x0016_:ÉÞÅÉ?{9QûmÄ?5Âü9« Î?H_x001A_ù8Á?5%h7CÌ?u%ÖëÊ?é¡¤]ÇË?EÞÀÀ_x0017_ÀÅ?e_x0003_ÆÚ%ºÈ?J_ÃúWÑ?|_ù(P9È?¿Õ[ïÚ}Ï?Õu&amp;l_x0003_Í?]_x001D_à­½&gt;Ä?«ær£ÕxÅ?_x000C_§_x001C__x0008_3Ê?ÌGVÄPÅ?_x001F_ÿªîÅ6Ð?_x0001__x0002__x0004_ÓÐ'á5Î?@¹!¨_x0007_Î?Î÷Û)Â?_x0017_»£NÈ?Ô}lWÇ?TùxÞã:Ì?¬©gÕÆ?µMè¦_x0019_uÑ?Åífð½Æ?Å°ÖºÄ?é_x0017_ú¤ÝÀ?ë­âñÏ?r[ÿ~BþÉ?Ô÷(XîÀ?3`_x0013_·_x0014__x000B_Ñ?$¸ü._x001C_dÏ?_x0019_ n¥¸¿?»ÉäýcË?Òp[!Í?ý«Ð²$cÂ?Åø-eÆ?Ü©@èð±Á?u'_x000C_L_x001E_Ä?_x0005_Ó{Á È?+~Ý3OÐ?TSñ_x000C__x0018_uÐ?Üì_x000E_,aÎ?l¿Á´&lt;Ç?£Lª8UÃ?Åä¢ÁÂ?\°Ù;§îÆ?8cð½_x0008__x0010_rVÉ?4-Z_x0007_íË?_x000C_"¦Ó_x0004_®Æ?ùT_x0013_(³Æ?¹_x0005_dÉ¥Í?tëð_x000C_E%Â?óµ²_x0016_y
È?+½yaM$Å?ã_x000F_µ4v)À?êÙ_x0018_FÂ?³T/bÃ?G5P4Á?_x001E_&lt;ÒJÈ»Ã?xú±(_x0006_RÂ?_x000E_ Ý&amp;_x000E_Æ?Û®²åEÐ?4_x0003_P:²Ê?7Óeã|èË?óÁ}_x0006_^`Ë?×ºÖLwpÊ?UQx¦_x0007_Í?sè_x0015_×_x0002_=Ê?i_x0003_5É?õõãÖ2_x0002_Ç?üEqÅ¯É?ã/_x0001_:àË?Z ÅK
È?_x000B_`PþõÊ?\^_x0013_ÁdØÃ?¼ñ÷À_x000B_BÊ?c¿_x0013_oS÷Á?klN_x0003_âÆ?_x0001__x0002_1êÛÀLÂ?lLÛpêGÅ?k¼-&amp;;_x0017_Ë?&lt;G_x0016_fsyÌ?%vãûÏ?¢ý©Î;NÀ?Z
JmÌ?_x0014_{_x0011_,ÉTÊ?ÿ_x001C_Ä.1À?×Ø_x0001_÷¨Ç??~ùx`Ç?bi£Ë?ºÀPÄÅ?{|¶nèVÐ?½æÄ älË?¼æ7¡sÈ?*ë(OH¦É?,ìl_x0003__x0011__x0003_Ç?¼©#_x0005_ibÉ?K;OÂS[Í?ÚF_x001A_BveÑ?mSF§&lt;Ð?_x001B_:ÁÞâÊ?s_x0015_ _«²Ð?Õ~Å]fÀ?êçàâàÍ?Z1î_x0019_B%Ì?E}_x0004_Íµ§Æ?gçµ;Æ?Ú_x0018_£|È¿Ç?ü_x0013_0Àq$Æ?U_x0005_U_x0002__x0003__x000B_V-Ê?ÂÚbõöÊ?,.Ï_x001C_M_x0007_Ã?pSÛ8_x001E_¾?Ìýe¿øÄÍ?¤j_x0006_²êÅ?ö^åÞÉÉ?5_x0018_r,stÉ?S_x0008__x0017_hD_x0015_Í?_x001A_^_x0007_}_x0013_5Í?9_x0004_cÎïxÅ?L_x0001_M¡\Ò?_x000B_Ú_x0016_N9_x001E_Ê?ë8¢þå4Ï?_x0006__x001E_&gt;_x0018_òbÐ?åI_x001D_ÛôÏ?XDM8ÒÈ?S q~_x0005_¾Í?K_x0012_¡Ï¦Í?_x0015_Wxt_x000B_Ï?pØìøÖÆ?Èlhbÿ§¿?rÍ_x0015_¦óÄ?Iô/MsÆ?ò¹£øìÂ?&lt;CÆVR_x0004_Å?´dõè_x0017_$À?¼È(È øÂ?_x0002__x0001_&gt;SmÃ?¬W²@)Ê?{ôCF*¾Æ?¼¦Ã¤È?</t>
  </si>
  <si>
    <t>cb51c39f0f6f21802becccd246e41787_x0002__x0007_u/8_x0012_É?Û{`FRíÇ?Lg_x000B_(ëÅ?B)_x0012__x0019__x0012_éÏ?sýâGæNÈ?dmvyQ×Ê?E+W-MnÆ?D`jóÇ?¥°¥e_x0001_Ç?jHe_x0005_Â?»_x0006_øø_x001D_Ä?$Sv@åÍ?EOô©ÓÈ?(ÕKþ½ÏÉ?Üd7½ÛiÅ?_x001B_£7Z@È?xSÒ_x0002_Ì?2úÓ[Ð?ÛOËE#gÅ?Ì¹+ÞÂ?eÍÐÀº~Ï?N_x0013_
å|Ê?Ó Íoy_x0004_Æ?ëAÓE]Ç?_x000B__x001D__x0003_b_x000E_Å?|9s_x0002_Ñ?«_x000B_ÿ/@_x0017_Ë?ÐÆ¹âÐ?äJÓ]ºøÇ?Ï¥ö»È?_x000B_'@_x0016_DÍ?]a"_x0001__x0006_¤ÚÁ?_x001E_{_x000C_x¢È?¶áY]Ê?2_x0018_L:tÇ?Ô,âû_x0005_Ë?%?_x0007_SÓ_Ç?_x0006_V¹öíÇ?\_x0004_ûN_x001E_ È?%_x0004__x0013_Û·Ë?ô^Ü UÆ?µ÷àDw&lt;Ç?êàùd1Ç?&lt;]«&lt;«Ç?¼\ïé5õÉ?_x0013_guyXÑ?nG_x0003_+«Ã?t/!÷&lt;Ê?{}ßþtÉ?ÁÒ@ÜÉÇ?ùú©Ê?A .Ï/´Ë?iL0Tg*Í?_x0002_kËSÜÑ?Ë:0qg'¾?Ï_x001F__!¬_x0013_É?MðÇ?ì¨ûÛ_x0014_Ê?Ö³©rÊ?[*f¬SKÈ?¶y_x0012_¯ØBÆ?·gªSÅ?#å8KlÑ?_x0002__x0003__x001A__x0015__x001F_î&amp;_x0019_Ñ?ÕId
ôÃ?è{ßÜÎ?[¾ÅOË?ýWÂÓÉ?ÓÏcÆÃ?õò !|Ð?'æO_x001F__x0001_¢È?}i¬ÌµcÈ?\ÃGíueÅ?,ÇèÜGÍ?­_x000C_*í_x0004_LÐ?ÅAeÀ?Z¤ñùqÊ?ÔJèÆÆ?Übå_x0013__x0003__x0014_À?p_x001D_ízÐ?_x000F_û_x0001_oëË?ÍÑ=Ò¤xÎ?MÕøH_x0010_Ò?\OÄ=/ÀÈ?íÈQ=á¬Ç?_x0006_;&gt;Ê_x0001_`Å?_x001B_D_x0010_¢_x0004_¹Í?'-ßO±Ì?d»Ê?_x000F_OÅ?uíj¨IÍ?Q_x001B_:_x0018_1Æ?{§ZòJNÂ?Ö"àÁÂÄ?¼Ç__x001A_;_x0018_Ì?`X_x0006__x0007_³Ã?mnTg_x0012__x001C_Æ?8lþ­LúÊ?:lõÍBÄ?ý.8ø¦À?_x0005_&lt;Ïr¦Å?løm³ QÆ?{D¿ÈÍ?´ï»'X_x001F_Ã?½m¤_x001F_Ç?`7VL{ÈÈ?)ìÒ$mÇ?_x0017_[_x0003_øãèÌ?G@Hr³5Ì?»°ÐtÝÈ?¼æ´¬Ä?Ë_x0001_ðeÏ¡Ë?Î_x0019_H*gÒÀ?ôlÊøMÂ?&gt;Ü_x001D_}ôXÐ?;_x0002_6XLÈ?Ex»h]\Ë?z_x0010_ÉM¥É?&lt;À×Îr_x000B_Ç?|;üÃ6ÎÂ?kd_x0015_ûÆ?_x0004_ñ­UnøË?»_x0003_ijeZÊ?ºk6ÔlÎ? yÿÚ_x0014_Å?Ì_x0019__x0008_JIÆ?Í_x0008_­_x001D_JúÑ?_x0002__x0003_Õjõ_x001A_¬_x0016_Ë?ýjö¯Ï?»_x000E_ÿH_x0014_Ë?KØ?_x001D_º?_x0003_m;"Æ?ÆýgÂ?_x000B_Q)_x001F_dÄ?_x0014__x0004__x0003_!ùÇ?Â¬ñD.:Æ?,7%ÄÅ?k¾~+0_x0004_Ä?Än¿åÇÆ?G¸-Z-BÆ?ÃÓSQDÒ?_x0013_øD¯¶Ð?G _x001B_Þª\Í?_x0008__x0007_q_x0013__x001D_É?µ×ö_x0018_jþÆ?Ë_x0002_LAÃË?_x0004_p½³_x001D_Ç?Ìª_x0008_ÎjÊ?=_x000B_eÌeÏ?Ê²väÊ?ÛLÃ]ýÏ?ø­ikÑÆ?3x#_x0006_Ç?_x000B_Qk¹Ë?V(G]}Ã?_x000C_wdÍdÁ?½T¾0_x0001_È?Uì©×EÇ?Â1Qx_x0001__x0003__x0016_ÆÉ?4_x000F_e¦uÆ?R_x000F_C_x001C_¨Ð?öØT_x0001_^UÐ?X_x0014_FåÚÅ?å5_x0014_uÛ®Ê?cö_x0012__x0016_0Ð?_x0007_þ_x0018_åjÄ?çñØ_x0003_¦Å?S¬'&gt;]_x001B_Ì?|¥¨9
É?_x001B_;º_x000F_mÎ?´LúÀ_x0002_Ã?&lt;¡_x0010_í_x0016_Â?+UìèñþÅ?t0K¯GÒ?_x0005__x0014_òª¾zÇ?Õ&gt;vÉÙÊ?_x001C_@_x0006_4_¾Á? b_x001B_ÐÌÆ?&gt;_x0005_4|_x000F_Ë?ZÀ_x0016_r@øÍ?Z¤7´ÉÅ?üÄoÖ¼Ë?Zþ"/]Æ?Ø²l¾¯É?{[äcmÇ?Æá9 Ú~Ì?_x001B__x0012_|«ÁbÇ?´ þ¹õÅ?m:$r¤"¿?lâC _x001F_¨Æ?_x0001__x0002_óìð3Ã?,(±{Å?}6_x0004_XgÁ?õñQ'TØÌ?ëÃ_x001B_ºQÏ?(«ÆP5{Ä?:U_x001C__x0011_È?¾_æ_x0003_ð`Ð?_x0018_R_x001D__x001A_|È?I_x0015_Y_x0012_BÄÁ?uº§§_x0016_ÓË?sC²UWÇ?w¸_x0002_ûú_x0006_À?Õ¼»EúÁ?/{óÞDÇ?U.Ím,GÇ?picÉdÞÇ?ýýÔ¸É?ÜåB%OÇ?ãQ_x001D_· Ð?k_x0003_&gt;ðÕÀÅ?V_x0001_¿Ð_x0004_WÐ?nÎA¥ï/È??Ò@"üÇ?Éì#*pvÏ?+_x0008_±ã÷Ï?k¡¥[8_x001D_É?Ü±÷åOÈ?«Bô¹èÈ?9Y_x001D_Ê7vÎ?ÛáGû_x0012__x000B_Â?lÅ#H_x0003__x0006_ªÖÎ?¹_x000F_D0É?È_x0018_Â_x0014_Kë¿?`á¬3_x0005_Æ?Y_x0005_cKÑ¥Ç?é_x0011_Xb½Ó½?þ_x0014_«_x001E_Á?ËÕ_x0014_v\Ì?_x001C_|&gt;´É?_x000F_6÷¦Ì?¥Ü:_x0001_°È?$æ_x0014_ÊÏ?§
#.·ÛÌ?ÔìÊdZÇ?¬_x0002_hJñ5Æ?_x0006_k_x0002_Ñ?LXen_x001B_ëÂ?qß_x0003__x000B__x0012_,Ë?Õâ³&gt;°Æ?aÈÅ¼2ËÍ?(OÎè_x0008_Æ?
_x0015_äqË?Kc­¹öÁ?ç¸ÚdGÍ?aê_x0013_aÎ0Ê?{OSð¢Ê?Q§A_x0008_éÉ?lAð¯0³Â?¥_x0011_öÇm¤É?YEþ&lt;Í?ôì4p0Ê?Ü@_x0004_«?Ç?_x0003__x0008_°¸ÝÓªùÄ?º2ñúuË?½_x001F_è¬@óÈ?¥«Vü°Ð?¯rÓ(sÇ?Ú}Ø±Ç?_x0017_à=)¨ÉÄ?&lt;_x0004_HÙiÉ?Ä_x0001_.,zÊ?_x000B_á_x000F_z_x0007_À?£Åé»ù[Á?9mÊh-ÁÎ?8_x0002__x001D_P_x001A_íÆ?Ü_x0010__x0016_'àÃ?Jx_x001A_x³È?uÄ88_x0004_Ë??Â_x0002_äÉ?DÎ¶lÁ?¦ ?ÂÄ?Þ«nd_x0006_Ç?ÞÕÒæ.Ñ?ÛyÑ_x0005_Ä?#`B_x0006_ÝÊ?\­*_x0018_«É?I¯Ç/WÁ?õê©¢ªÈ?Ð_x0015_nUÌ?R×d{{_x0002_È?ö¾!Ò^_x0005_Ê?_x0006_és)NúÆ?µè3]\ªÁ?k3?_x0001__x0003__x000F_¼Ä?G}¥!à³É?º5qÇ?_x000E_Ó¢pÑÌ?;
?_x0015_qÌ?Txê¬ÍÑ?õ_x0002_7ÏDË?µ_x0001_ïG¢îÅ?v6så¹âÁ?£7_x0010_ÃµÎ?es_x0016_e¼Ã?%,cJ:EÎ?_x0004_öÀ°©ÜÇ?f._x0001_ª¯ýÑ? _x001B_r_x0017_Ê?lÆuzîzÎ?åÆcët&gt;Í?ã_x000F__x0006_S¤Å?{°Ù­îÉ?;Ã%_x001A_ÏÅ?D 1_x001D_³È?ä3)_x001A_²É?,L¥öj)Ê?cïRhRÇ?_x0002_ç~%ø_x000C_Ê?´t_x001A_¿/Ç?¹¼¹Ç®Ç?ÜÔ@l×Ã?#1ÄRLëÁ?"Ua@¬ÞÌ?Û_x0013_z÷Ç?_x0016__x000C_`L(¨Î?_x0001__x0006_É"¶fWEÊ?M_x0015_ÉRÅ?Õ_x0002_Âo­'Ð?¶S_x0003_éöÉ?õÔô8!À?å!¸äiSÌ?ÒNG7GÐ?Å_x0012_fCÊ?¥¾_x0006_ë/È?_x0011_Ûæ.WÅ?´_x0018_1#3lÂ?_x001B__x0007_=5Ã?î¶_x0001_WR»Ï?UßáâÇ?¿ü_x000C_ü¬Ï?´Ö:Î¯sË?¼Å&lt;_x000F_A¦Ê?IêÙ@ï_x0007_É?ØõÐá*w¿?Ì_x0005_-bÃ?+ü_x000F_Ùw_x0018_Æ?dÂæ4#wÅ?&gt;:ìÍÕÇ?þ_x0004_¥èjÊ?u._x0008_ä_x0018_Ë?Üj0ë/~Å?sð«°Å?&amp;'Ý_x000C_!Î?¤_x0003_A\_x0003__x000E_Æ?¼l_x001C_-5Æ?ÔB^x_x000E_èÉ?ì³_x001D_Z_x0001__x0003_SÌ?_x0015_ I¿_x0010_½Ï?ÕEÚ¥_x001C_AÊ?ÅYG&amp;ò¾Ñ?Î_x0015_ë0¥Ê?ÆSmOeÌ?M©]üúéÂ?,0ý_x0011_3_x0014_Ã?uxØtÊ?kbB¢$Ï?S¶¦¡BFÆ?5}ç_x0013_iÊÈ?õ[,RóË?9ê×ËSuÍ?_x0007_7(×_x0017_#Ã?$©áÚþÉ?:;FâÑ?}öÈiÌ?Õ¬ÇWbgÉ?vökUi_x0019_Í?«võëTRÎ?_x0016_*#ÚÐ?_x0016_l_x0017_6èæÈ?+ÿÊ_x0002_i À?\~A4ËfÆ?d´+!Ê?lpfp{Å?c$ÅÜ_x001D_É?&lt;á
î£ÑÈ?_x001B_%_x0014_ÌçWÊ?õ&gt;é_x0008_HÊ?­Ôk|-Ã?_x0004__x0007_ÿÀFóeÄ?t R»pÍ?X»_x000B_ù¬Ï?OË(=Á£Ê?û@RÐ¿ÌÈ?X_ÒïZÄ?lO¢%óyÄ?ú_x0016_¹gzÐ?_x0014_æóÖ_x001D_úÈ?AwU_x000B_RÌÊ?Å¥O_x0005_LoÍ?ó+_x000B_Ì·çÈ?H_x0004_ïîû_x000B_Æ?ä¥_x0010_ýÐ Æ?û7lþ³É?¤_x001A_Í¿VÐ?\¦8ÛüfÊ?~©Î_x0001_ÙÍ?PóV«ä²Î?|á_x0006_6öÈ?f_x0016__x0004_5Q_x0017_Ñ?Ð¸äùãË?û_x0005_[ùxØÂ?ô&amp;_x001A_cÙÎ? _x0017_(èÇ?v"âKøÆ?&lt;_x001E_Ä&gt;q"Ç?_x0003_{_x0016_¸_x0002_Ã?_x0005_I%!×nÈ?ý?_x0010_&amp;úÊ?ybK²³À?\gnæ_x0001__x0003_éõÁ?°AÍ&lt;îÎ?t_x000F_X'±hÄ?¥F_x0002_sñÇÅ?¥óS¯Í?Ígz_x0007_Ð?í¡ÅÚ2LÉ?ãm /`ÇÄ?ä©ït¥Æ?Uç 8 _x0003_Ë?,÷
CâÆ?+æ_x0018_ElÇ?_x000C_Ê&gt;TzEÅ?ds8ºÇ?nZÑQÐ?ÍÕ_x0007_eÈ?Äc¹©îÄ?â_¯_x000F_&lt;Ê?$â¥¿Ï?¬CÏw¯4Ì?¦Ë&amp;÷Ç?å¢Tã÷×Ì?a\£qáÃ?µ·ë4_x001D_ÿË?eÈ_x0019_b½?«Æ_x0017__x001A_ÖÊ?û¡TþÌ?Sôñ¿_x0003_ Æ?QT÷_x0001_C]Ê?÷a¾\üFÁ?Ë9®Ù_x0001_É? ÏîÐVÕÎ?_x0001__x0003_,Å°Ê?&gt;Ü8ÑËÌ?3×8Î?ÞÉ_x000E_Ó·Ï?BËcdÔàË?t¡î xÉ?!_j*oSÆ?ò.Yà_x0007_Ð?ìi¢]FEË?%_x0012_³ÃÅ?O_x000F_m;#Ã?Û{M·ÍË?»HÐ`_x0004_zÇ?åÛä"mÓ¼?U_x0001_qVöÈË?ø_x0002_ËtÆÒÆ?õ_x001D_®^{ÜÀ?4=_x0007_B¶ÊÃ?Õ5ÔuòÈ?÷µ}_x000C_þÐ?Ä_x0004_bÛªÈ?Á¾_x0006_u_x0019_Â?Ó_x001A__x001D_(^¾Í?3_x0002_Û¬t£Í?_x0019_Íú öLÄ?¥_x0007_q`(Å?Óö©LÅ?/¼"_x0018_ÓÀ?_x001A_ýöæ3Ð?|Xù-uÏ?¢4ó_x0019_µ#Ç?g«Ý­_x0002__x0003_aÄÍ?tÑ Ô&amp;À?¥Ð}3(_x001F_Á?û_x0013__x0005_]z_x0018_Î?K»«cèdÇ?ä_x001A_bý_x001C_BÃ?V* QÈ?_x0015_§&amp;ä{É?_x0018_þ&lt;!È?õb_x001A_Rá_x0013_Ç?|ÙÔ_x001E_ËøÍ?_x0004_¡OÔÀ?]cÿzEÌ?¿À Òn_x001E_Å?|õ?7_x0018_Ã?XÄâ)Ê?ÓXÎýË?dD&amp;&lt;ú)Ë?&gt;_x0012_i7ìOÊ?_x0004_8©m_x0010_Å?¡åsØùöÉ?OëùUÈ?W|&gt;TEÉ?t3T²ã4Ï?¢Wéö_x0014_Ð?Ré p'_x0005_Ð?Ç/¾µêÄ?eÓ_x0001_ÝA¡À?;×z_É?_x0015_x­ _x001A_DÉ?¯'Zrâ;À?_x0004_\ø&lt;S2Â?_x0001__x0002_Ëa¯&lt;  É?Óc5_x001D_Ù_x0001_È?D&lt;ÿ_x0012_õË?¼d-Lh,Ì?m¢ÓÊ?HD©á_ÀË?ý_x0018_ï9ÿÉ?uÃ_x0002_þg¬Á?lîÜùy Ä?»¾_x001E_}YË?7Ç¸¹ÕÇÏ?ã©¨"ÿ2Ã??eK©¿?ÀD¯m_x0019_Í?³ÐWp²Ð?ïÔbß¹Ê?_x0010_¤_x0012_7É?ç_x0014_w»Ã?­lrÏÌ?öãi-ÄCÈ?ü¦ä¶ùÐ?_x0004__x0013_oGlÄ?ì¬ª&lt;Ï?Õw«ÒÔkÊ?66E\Ã?¨Ø\pÑ^Ë?z_x0013_ìªFäÉ?1ÑH_x0015_fQÉ?ú_x0013__x0007_:_x0012_MÊ?äÒ}_x0018_ÙÂ?©W:ÌL²¾?à ¿)_x0004__x0005_Å?ù|:°Â?Äl_x000F_º¤È?h­ú0EÃ?!XnÆ?øíôóÿÎ?µ_x001D_ ô²fÊ?[-vÁÚÀ?ì_x0014_÷_x0018_Ê«Ä?Ë ,JÎÏ?¥¢óÐªÅ? [ËÚçÓº?¸qØcÄ?|_x001C_Ö!WË?¿­ÑÚ_x0003_M¾?_x0015_R_x0017_WÙÁ?÷ná{KÅ?äNÌ[iÄ?í_x0002_ +Í?B4HÆ?À! ÃÉ?t9djñbÀ?è\_¹Ã?¬½81èÃ?$4©Lþ;Ì?uQå_x0003__x0006_Æ?ëÐ_x001B_ÐÁ?_x0015_,-Vã_x0018_Ç?_x0005_Ì Û½_x001C_Â?Ç¿=Ú(Î?´z¤_x000B_m_x0014_Ê?_x0017_ëÀ_x0001_Ã?_x0001__x0006_«Ã?Át_x001A_Í?_x000C__x0005_ãd_x001A__x0004_Á?æN_x0010_ý_x0007_Î?S_x000C__x0004_7dÅ?DÛc5-ÉÁ?tI¨3VÇ?[Õ¡bVÇ?5U+ÊÞ³Ì?ëéHóêÌ?âVGÃ?_x001C_ÌÕ·Å?_x0005_gÜ_x0008_ÍÐ?_x0005__x0003_)|$É?{[eµx_Ë?¾ínï_x001E_Ì?^¥JdOÜÅ?û'_x000B_}â_x0017_Ï?O¦1_x0014_MÑ?:ÖDpgYÆ?_x0003_Óp0~ñÄ?ÅùÈ$_x001D_FÆ?Åòb[aÑ?_x0016_¬ÙÅPÊ?~¶ÝÁ_x001F_Ç?Ô_x0003_ô_x001C_¥Ä?$üÓ¡£Â?t¦Ö+j_É?â_x0002__x000C_öÛãÍ?_x0019_^êEf3Ì?óÄ_x000B_áÂÆÊ?çKh©¯,¿?Ô Hµ_x0001__x0002_×VÅ?ÄÎÆcW)Æ?Õè_¢B-Ì? ZèÏ_x001E_9Ç?±kNÉ?3!¡ÎtÇ?_x001B_i'_x0018_­Ê?Öû_x0007_êÒÍ?{;Ä_x0016_TðÑ?ÕÁ['b§Î?Ü_x0012_
æÈ?ý±«J±Æ?%&gt;qHùbÃ?V_x0013__x001F_÷_¶É?T¹¨Ý_x001B_ÛÎ?{À-¹Ã?_x0019_²Ñ_x001B_cÊ?òåX_x000B__x0008_È?@'4rDÀ?_x001B__x0005__x0003_&gt;YvÎ?ËVFn»Ç?é*_x0012_¨ñNÄ?&lt;·ÕmF_x001C_É?;ËEôÆ?4
wûÑ^É?¤#l_x0014__x0015__x0008_Í?xº%&amp;°nÇ?_x0014_íGë¨Å?»7º%¦Æ?v_x001F__x000E_`ÞÉ?RJq)P@Í?÷^`KÄ?_x0001__x0002_&lt;:YëãcÆ?÷8»Øó%¾?ô&amp;OëÊ?KÔµú_x001A_NË?õ-sÅ?Ä3¼Ì?¼å_x0017_0_x001D_ÝË?_x0005_»_x0005_è ¯È?kC&amp;©}»Ä?¯ªC%JÌ?&gt;èM´G¢Æ?â_x001F_ _x001C_HÊÂ?ë_x0010_&lt;yVÂ?ãü¡_x0010_àÏ?\_x001D_0ú`Ê?tLr®8ÑÉ?)F(_x001E_Fõ¾?]7|ßVéÊ?uCÍ_x0004_ÈÄ?_x0006_Ï_x000B_Ú_Ì?å»_x0005_^dÇ?_x0014_è©Ó_x0004_åÎ?_x001D_Yxe5Ã?}ÄS7Ì?Äý_x0013_={_x0014_Æ?_x001C_¨^áÁÞÂ?t6U_x001E_wXÉ?|nÝ¤£ÞÃ?_x000C_[KØðÎ?Ã¤kÉÌ?_x0005__x001A_®Ü¦Ã?ëñc_x0001__x0002_i_x0016_Î?TÕ_ÌÆ`Ï?!,_x000B_t_x0006_åÊ?%_x001C_tèlÎ?óò@j{Ä?jÉ·î@Æ?3_x0004_$¨Ê?Ð ê?Æ?ßê`$î¿?ÜÿÁ_x0010_u®Ç?&lt;üÕDGNÆ?_x0014_Zé»ßÉ?5MZzÙiÉ?z@MÐ?q`5yÐ?b±ã×ÐÔÃ?´'_x0015_3$Â?í²H
7É?_x001C_@þ´gÆ?KÄÊDöcÑ?_x0002_¨M4kË?æ_x0017_ËIPË?£K_x001A_B7Ë?)îM7+Ç?_x0014_ëOâÚgÄ?_x001E_n^ÓÉ?¦W_x0014_¥aÁ?ëæ_x0019__x0012_ÌÉ?`xüB_x000E_Ä?P"¿ÂA)Í?FNïôoÅ?_x0002_í_9Í?_x0001__x0004_+ïÔó&lt;_x0004_Ç?¯_x0015_C_x0017_ ¢Ä?a_x001B_[Ì?,ÞVØ4Î?oùo_x001E_Ç?yóÀÆ?wKGðÊ?!¬E#ÐÉ?:¸[¼rÍ?º¿\¿×MÏ?²+]ÐÆÁ?_x0003_Ë_x0001_WÑÌ?Ü8âÊ?|WKEîÃ?¼xÝHACÈ?ÕH_x0013_£Ë?£_x0006_ÞßæÀ?]_x000B_v_x0017__x001A_³Ä?×_x000E_·D_x0004_yÅ?ÜÍ¸SÆ?Å.^e!Ì?ä*ó¸_x0013_nË?³E_x0004__x0018_4iÀ?$¸ÑJÆÊ?U³ÂÍÀÂ?àwÆ¶SÈ?¿L²Õ»®Ñ?ÌýßtY_x0017_Ã?_x0005_ÊÿWzþÇ?7_x0002_ùÜ_x0005__x001C_Æ?_x0006_{uCÂ?I¦ýª_x0002__x0007_B~Í?_x001B_rÀ_x0015_`Ï?0_x0007_ÞO@¯Â?ZÇÐ+¥Ì?}÷Ëªs Ï?ýõ_x0010_wûÉ?N_x0013_7êëÆ?)_x001E_$ÌÉ?_x0005_º´ÍÌ?uÏp_x0006_ñtÊ?rÁ_x001C_ÑùÐ?S_x0004_;Ö_x0018_Á?D_x0008_ù_x0008_·_x0008_Ä?DM½Z`ÑÏ?9}ÍÊIÄ?_x0003_DoKoÍ?4[GÍ?_x0018__x0013_©\gÇ?|Z_x000B__x001D__x0010__x0005_Ã?Ç=¾±_x0004_Å?é´%Ï_x0018_Ë?t_x0001_¶r×Í?²¹_x0006_É?_x0005_¢+_x000F_v:Ð?Út}¹øÍ?_x0010_¼-¤kéÊ?_x001C_ß±o*_x0019_É?YbÝ{Å?T¯HJ_x001A_Ê?»ÀÌBûTÐ?a°9¡ÛÄ?«_x001F__x0007_)È?_x0001__x0002_½Ò_x0010__x000C_JÀ?_x001C__x0014_mG_x0014_9Å?{À?NÿtÁ?gÍ¯_x001D_BÅ?@@%Øh±È?ÖÉ*-ßË?üvmú_x0005_3Í?_x001E_Øó_x0004_81Â?{ÅägÌ?³RoÉ?ë-KBlZÀ?_x0018_é¬¨_x000F_¾?ç^¥±Æ?
]A­îØÄ?öE3`È?;ÜvS¿¿Ï?ý ÷v²Ð?\s1¬b_x0017_Å?»×_x0014_ÎÉÉ?_x0005_Ð!_x0001_MË?åg,u_x0007_Ë?_x0016_¥÷Pµ6È?À5»ëÉ? bg_x0001_¬È? ¯Õ÷4CË?õ»&amp;8_x001D_Ç?Ô0ÞÍ¶Ê?ëäz¿Õ»É?YqÏ"ÄÆ?_x001B_ùÞmÙäÉ?k©ä2Å?\_x0008_«V_x0002__x0004_ÇÃ?_x001C__x0002_31B¸Å?º ÖòHË?¦(?×`À?c¥~rÐ_x0001_Î?«ch£¾?´PºWþÈ?×®K*¿?&lt;ë4%´Î?QìA'_x0016_Í?9n^Ó±É?_x000B_¸PE;_x0019_Ê?´%f½UëÅ?æ, _x0011_Ì?Ó_x001E_AÂ¸Ä?[!n_x0015_eÏ?0°ùÌ?ÒbÑJÊ?Èþò§à;Ç?D¹ýq_x001F_ÈÊ?_x0011_$_x0011__x001C_ÖÄ?÷6éã3Å?L_x001B_µYÌ?á}_x0003__x0001_É?_x000F__x001A_3ü:xÍ?Úø_x001B_Í#À?Å¹E_x0004_¯_x000E_Î?õ)´¬_x001A_yÆ?ÌÝä/6jÈ?Vx~@5ïÅ?uCC;a!Î? _x0004_ºY_x0017_Ë?_x0003__x0005_HÀÜ ÕiÃ?ø¯±¬Î?äI$bÊ?än_x0004_½7¬Ë?LÝX`È?zâ¤¸S Ç?_x001C_ºv[_x0002_~Æ?|j§]¶(Ã?RúQ²§Ã?Å½X7_x0013_&amp;É?ÍôMÖCÄ?t¦qw_x0001_®Ã?_x000E_¼"PÐ?WÁÃ'.Ê?*jÃ».»Ð?_x001C_w°ÙSÑ?Ý&lt;_x0006_=Ë?\ÜÈ_x0010_!Ì?u²ÃØÇ?Uð&gt;7µ_x001B_Ä?â=@F}¾Æ?£×Ê¾Å?,lf_x0018_¯_x001E_Ì?u%Ò«VxÉ?ë0*ÊÉ?æ_x0014_ èË?æ_x000C__x001A_¬)ÒÎ?ûË&amp;iÈ?ãÇcð¬¿Ï?.­Û,_x0016__x0001_Ð?YìxÅ²Ã? y_x0016__x0003__x0008__x0012_ðË?{´ãÃ¦UÁ?Å_x0002_òç_x001C_Ä?_x0015_â:÷}¿Ç?«ïuØ_x000F_Å?%´In$ÆÉ?³É¡O)Í?mfß_x000B_ÿÎ?]ìc_x0016_ûNÊ?_x000E_o ¯rÂ?MzY¥¢ÉÎ?ód"ÏWÐ?t5ÕÅÒ}Ê?'~£ñÊ?z]w½_x0016_»?§Papw_x0001_Î?_x0002_¶½_x0007_/Ã?E=­ÝªÃ? 9_x000E_çÀ?º_x0013_o53¥Í?ú×í9ÉÉ?¦ò³Ó6|Ð?LHº
È?ù¬HzçÇ?ø©ÑLyÎ?{Z _x0014__x0001_&amp;Æ?_x0011__x0006_%N¡/È?_x0005__x0004_.~8ðÎ?x_x0007_mÿÍ!½?NQi_x0002_ÊÐ?[æA³X®Ê?:â=ÃÈ?_x0001__x0002_äüW  Ã?,Ö¿_x0005_ô%Ä?ë²_x0016_ë&lt;Â?²_x000F_®9_x0006_È?,# xjúÏ?ôç6Ê?ôµÖlÈÉ?ò¦Èz·lÈ?¤¶èp¡ôË?SíiR?Â?ºÜôUÌ?Òõz_x001F_Ë?&lt;fO_x0019_Ù~Á?_x0019_µYßÕÇ?ò¼¨_x0004_Ã?ûT¹¼Ï?i&amp;¬%WHÉ?í_x0008_¹Ç?_x0001_rN,OÇ?÷Ñÿ¹ÍÉ?£Ê}_x0003_£ÇÀ?ç.*FÂ?e(æ%Å,Å?J¥_åNÇ?Mm_x0019_[_x001F_IÈ?R_x0007_î9Â?½Û¾NÅ?«§òf_x0006_Ã?_x0005_ÃÈ{bàÈ?ùoyÁÞÌ?ºÚÌ¸È?jsÞÝ_x0003__x0005__x0004_'Ã?»_x0017__x001A_HÂÇ?lßö®:Ç?¥âÑmüØÅ?×%1jÌ?4\_x001F__x0016_9íÂ?ä_x0004_4UXÃ?&amp;6ôÃÆ?+³I_x0014_B_x0003_Æ?Þ_x0015_6U_nÅ?»ëös«cÊ?SÓ¶ZÃ?¡²·Ý®»Ç?ÅP`«´_x001D_Ê?üeâ_x001A_Æ?:ÛÝÃË?¾¦sØ¾UÂ?YRêÃ]zÉ?#hd_x0002_-_x001D_Ð?ý¤õ­»Í?_x000C_TÏ²-Ð?mI$ _x0008_¬Ï?_x001B_Ù:ë¡_x0007_Ê?h¸&lt;ÕÑ?²_x0001_óíÿË?ï¶ÈÀÆçÅ?.Ö#_x001D_à.É?_x001E_µê _x0005_Ì?_x001B_¢vnöÇ?u«r_x000B__x0005_Ä?¼o_x000C__x0003_IÌ?u¢}T_Ç?_x0004__x0006_ÕÕ_x0007_I_x0002_Ç?ô¦zyÅÈ?KäB
_x0018_SÐ?e_x001D_
JGËÆ?_x0004_à:q¹Ã?_x0015_ëb&amp;ÐôÄ?ÔËÙqéÅÆ?¥l7N_x001B_Â?ó_x000F_³Ip4Ä?ÌË´_x000B_c_x000E_Å?¹þý09SË?¸}BZý2Î?U_x001C_êù&lt;Ê?{yI¾ÇQÆ?¨_x0003_î?¼?_x0005_YyWuÐ?fýyËøÁ?ðíªËD¾È?wòDh®Â?_x001B_i»_x001B_vÈ?Ó_x0017__x000C_óù0Ê?í_x0001_¤ÜµÅ?$Ý@¦PÊÌ?âòO8³­Ã?mA#«Í¸Ì?_x0018__x0002_;ÒhûÀ?NÝ|_x0018_Ñ?öÂ-_gÉ?Ú0ÊÓæþÃ?í²²YË?ÕJáñ._Ç?Ù¼ê_x0003__x0004__x0005_._x0002_Å?z¨'½5Ä?LÇÂ
®Ð?¨ox_x0001__x000C_Å?Ðèò-Æ?_x0015__x0015_¿ËnBÉ?/µ_x001C_BÉ?_x0017_1_x0018_¨Å½?ü¾_x0016_$_x0001_Ç?k¸_x0013_{Ä?[_x0003_4V§_x0001_Ê?{¦c¸ÆÌ?_x001F_ûc­,_x0004_Í?5;.Æ_x0015_Ì?¼QK08hÊ?_x001C_fSÄÀaÉ?Pà_x0014_8_x000C_Ç?éqz{¿_x0004_Î?L{dÇ7Ã?³ËøÇ?×_x0019_éúÆ?$@_x000F__x001C_,©Â?;hnÁ?ê_x0007_n©ÇDÄ?XSÇ¥ÝË?4{_x0012_ÂeË?Úôwõ¸Ï?_x0007_Ñæ-P¿Â?÷C¢À_x0015_æ¼?àjv×­Æ?T_x0005_7Æ?_x0006_ç*ZiÜÎ?_x0001__x0003_Ö¢¤¯_x0019_É?äfæñ&gt;Ë?ë7ÇÕ\ÝÁ?¢oÂH6qÀ?õº_x001E_Yø°Ë?G¥ô¸º½?lfvU_x0012__x001C_Ï?¿(ûpDEÍ?lC0kÆ?ÉÒ±ûþ±Æ?@¾$â¾ Ä?bOj_x000B_¡Ã?7fd_x0002_ ß¾?·¥ _x000E_Ê?ÐÒÖKíÈ?zÒ½öÂ?ñ±+õ&lt;Â?µ,_x0015__x0018_aÇ?«RO3_x001C_Ñ?È
æ`8Æ?ùCùJ_x0004_âÁ?2|"càãÈ?pl?cÌ?!8X_x0012__x0001_Ü¾?_x001B_¿òÏ;6Â?¹à¤xvõÁ?Æ4 oTÆ?íY6"ß_x0011_À?dm° £È?IE_x0014__x001B_²È?¨9n_x0014_ÖË?UZú_x0001__x0004_ÓnÎ?Èþ_x0004_çy&lt;Ê?_x0014_&lt;=üý6Â?_x0005__x0002_2³Ê?U)Ê4×Ê?Bã+&lt;È?¨jí¾J+Â?,Cv{úÅ?$£¾-býË?Õ_x000E__x001B_.Ì?Ýôðt£_x0004_À?&amp;çñas÷Ã?ýa`àÉ?ú$ÿubbÃ?=¥êc_x0001_7À?YÂ@ãªÈ?[]lã­È?LÌ_x001F_,qÍ?_x0005_÷A´_x0019_À?ÈéK9êÅ?_x001B_¼q@!Î?Ì;m_x001D_lÊ?¼ÜA?Ç?`#bqbúÌ?r_x001A_óô\Ê?¥³_x0013_½ç¦É?sØ4J¿õÌ?4_x0007_bÁãRÄ?_x000E__x0015_9¹­tÐ?_x0003__x0017_,óðÂ?_x001B_óLP_x000F_É?_x0017_bôhÇ?_x0002__x0004_Ät¤Í9ÐÂ?0aæÎÂËÊ?¯O/[_x000E_Â?9ñÑìÉ?_x001B__x000B_TWd_x0018_Æ?à0¡ð_x0003_aÊ?_x0008_9åÎQÈ?½_x0001_öoõÐ?ÅVå9òÅ?c¶·µÆ]Á?_x0016_ÿ_x0007__x001C_XäË?òSª|X^À?(Ë?¢·º¼?¤÷õN@BÄ?fqº_x0011_(Ç?¦æ±aëGÏ?_x0010_ÄAé_x001A_SÎ?Ê°z`ÐÅ¿?ÑggÅÅ?«ÙïDíÑ?HWçOuÇ?_x000B_Tto0RÇ?»æ_x0014_NHÎÁ?ÙY»p°Î?èslQ¤ÉÅ?OÓDe7É?M_x0019_ái¸Ç?u]û×[4À?L_x001F__x0011_29Ë?ç~ßçËÉ?rî_x0004_÷|É?·@ië_x0003__x0004_èÌ?r&gt;_x000B__x001E__x0019_Ê?å4Yh2É?ë¿È?î_x001D_§úN°Î?Æii_x0012_Ñ?H]7©eÌ?´¿ÄPdÇ?_x0013_Bª_4Æ?_x000B_L_x001B_VÅÀ?¾ccaNÈÈ?¤±ð·]Ç?5XÍ¥Ç?º_x001C_b ùÄÈ?\søîwÎ?Ì1_x0002_}yÌ?JìSN¹Î?u­_x0003_¾õÄ?Ü&lt;0v;AÇ?;ô²¦º_x0019_Ð?ùv,ÎÓ_x0005_À?eZ6ÓäÃ?i¬ÓïÈ?+g_x0001_xÆ?üÌÙNEý¾?þ×u1uÃ?u/È?HwFmüÈ?¥Áÿ_x000B_ù­Ê?tMzÄÂÆ?_x0012_Kí¤a_x001E_Æ?
?4¨Í?_x0001__x0003_\Kóë=Ì?´ïUÅäÃ?ÌJ_x001F_Á_x001C_Ò?ûe5_x0012_Ë?Æpa5Ì?T_x001B_6 ²À?û_çwÇ?tØ´Æ?K³Z#_x001E_éÂ?Ú$ü
_x0011_Í?Ö(-IÆ_x000B_Â?ÜW_x000E_ÜmÆ?öÙ_x0003_Z_x001B_È?tãß%ßÏ?25¨÷É?5)ÕSF_x0002_Ç?_x000C_º_x0013_Ä?¢õmí_x000C_{Ì?Ä@O^ÂÆ?_x0003_¨X&gt;j:Í?D_x0015__x0018_(Æ?D_x001D_É_x0007_©_x0003_Ê?imkÛaÄ?}ÖlsuÊÄ?ý­°9@È?}\_x0017_p©Ð?JÁ;+¿È?»_x001A_¥HäË?ý_x000C_Hì_x0004_Ê?n³$6q_x000F_Å?M¤Aë¢ÕÉ?&gt;u_²_x0001__x0002_bi¿?r_x0008_[¶_x000E_È?Ê\Ô±&gt;Ë?l&amp;"òìýÆ?Ô_x0003__x000B_¬òâÍ?_x000E_|êÂè7Ð?ÕbWÂfË?Ë'ïµÉ?G&gt;°AÍ?tlp£Ø©Ê?»"î_x0015_+µÆ?eY$JéÊ?_x0006_å_x000F__x0004_&lt;:È?ë_x0007__x001C_.SÇ?_x0014_º0ªü"Ê?q6G{_x0007_Ì?°_x0008_eRÏBÏ?fNa¢_x0004_Ä?%°W«Å?¹É_x0017_á[É?Â_x0019_õsHÈ?~ñ'%ÏË?Û{+*Ì?¬Ý×äAÇ?·fe_x0007_ÞJÌ?K|¢UÂëÆ?7|Û('¯Å?¼KÿðÄ_x0014_Ê?[ÁFää)Ã?_x001C_¼C½cÉ?TïW±òÊ?tK²­&lt;aÆ?_x0001__x0004_ûñ$ôJÊ?ÜjZâÅ?ÅÖ´P#±Ã?{¶äg&lt;çÂ?ä:k§_x0001_É?ªXË_x0010_8Ê?Xn¡7ÐJÈ?qÆÙÐÊ?_x001F_Õ_x0007__x0012_Å_x0019_È?_x001E_ïÈfiíÁ?4ßÅ?+}_x0017__x001D_Ö_x000E_Ì?Ü÷3ÉöqÅ?_x0008__x0008_]Õ_x000B_2É?±)`weÌ?_x0015__x001A_­ÇÍ?·tá_x0003_JÎÇ?Ì×vÈ_x0015_AÄ?¤ì_x0005_Ç?Zÿ:»ßÎ?&gt;³6_x001A_sÇÈ?1b_x001B__x0004_ÛõÍ?_x0006__x001E_«è³_x001B_Æ?E;Õ_x000E_ñÔÊ?Â5º~¸ïË?tâíQ¢ÉÀ?ÛóÁ÷_x0002_Æ?9Ý_x0013_v#Æ?á¬_x001E__UBÐ?ây_x0011__x0006_Ä?_x0017_l&gt;ì·fÃ?ä«e_x0001__x0002_&lt;"Æ?0@_x0014_£Ð?¼_x0018_
_x0014_öÇ?Ì,ùFËzÍ?;Íkå_x0018_Æ?ÄØÚÍ?/2ÀJ_x0012_Ë?M~jrÊ?8kÇÐÆ?urÎùhoÇ?&lt;qÏ=¿?Ã_x0002_j?_x000B_Å?EÕ`Ì?FÀyTÃ?Ká1&lt;Ä?úÙ_x0007_=iAÐ?ÉÆ»ÓM}À?+_x0002_t³n_È?C_x0018_¾ë¶Ã?'ÅAÆ?åùÐK_x0013__x0001_È?Õi_x0010_%ÉÁ?E@­_x0007_Ä?«ê_x001C_(_x001D_;Ë?ÑÅÓGn@Å?ì&lt; ÀË?&lt;Â ^È?Zp_x0001__x0007_åÎ?³jÁQ´Î?¯Ö~Ï,Ð?ÓÛäá4cÊ?_x0004_o½­_x0014_qÐ?_x0001__x0002_4këÆ?_x0016_þWñ¾Å?/¯!u&gt;_x000C_Â?&lt;L?P5bÇ?nÿ¥×^PÏ?ú7«ûÅ?ûº¾á¿?Ã_x0004__x001C_!f¢Ì?_x0015_UK/°¬Ð?&gt;¬%(Ã?´C;äÂ?ØLGÀ&amp;_x0014_É?bí/¿IÇ?Ä&gt;UµÉ?T*úi!Ê?ÌÉù_x0016__x0007_iÊ?Û®¸Äÿ¬È?ú~Á¡¥çÇ?e;bôÃ?P`L_x0011_ÊÈ?ß×_x0007__x0014_YÇ?»Jú\§Ã?½~s¿chÎ? ÓÖ_x0019_EÎ?I¬? éÍ?i(_x0002_úºÏÌ?úúø¨Â?K]odRÀ?ä±òÎ­ÁÈ?+Û}eköÌ?3×T&amp;mÊ?_x001C_s¼_x0010__x0001__x0002_¼ Ç?æ3ZIÃº?Û&gt;°6Ë?ÕßÔálÐË?_x0006_êô_x0019_y&lt;Æ?­@[Ö_x0002_êÌ?½G_x0015_­Â?[U¼F_x0010_Ê?_x001B_×dô@ÁÈ?ôSÕÎ_x0014_ðÍ?Tò_x0015_^,~Â?*M#ÿ£ÒÂ?pºÞZ+Î?Ü!Òì&gt;Ð?TapªïÂ?]ôpÂ¹É?_x0002_°­_x0003_Ì?|Ï_x0014_ò"&amp;É?â_x0017_ßoHÐ?_x0018_¦ù3_x0001_Ì?5ÖLÓ(¥Ç?zïí©
bÍ?]cz¥,Ð?4_x001C_`&gt;öÅ?}AEbdÎ?(^Ç§Ä?_x0008_Ò8ÅÆ?_x001C__x000E_¾_x000B_É?öê*òÕÁ?ËÞåÚÄ?_x0016_ÖP_x0019_Ø_x000B_Ë?L¥W&amp;_x0015_Æ?_x0003__x0005__x0014_u©å6Å?«Üö_x0012_×Æ?¼QÀ_x0005_§Î?Å) °GÈ?]_Ç?SâÖ s_x0001_É?(Gvë_x0003_Í?jt®"©ËÏ?¬áúòÔ³È?_x000C_5C³EÆ?5_x0007_ít_x0001_QÉ?_x0001_Û½lºÇ?÷¬´_x0006_Ñv½?Ë
çq­Á?,w_x0007_õ½Ä?ê ÄÚ4_x0001_Î?__x0002__x0019_F©É?3ê#Ìü´Ì?´ê %üÇÎ?JËâ9_x0004_2É?ãË _x0002_r
Ì?RÂb¼/ÂÐ?Wsý¾IÁ?Äøµ/TÌ?µSJw_x0016_/Á?h¾-Ó_x0014_Å?xK¨bQÊ?¬g¶î~¨Á?Ã_x000E_d1\Ä?õ_x0005_ú3Ì?f#fÌ?_x0008__x0008_¯T_x0001__x0002_U!Ç?]Í( ®JÎ?]yS- ÆÄ?Û_x0011_ð½µÆ?KµéHË?uÜA0H
È?õV÷×Á?g¨~öxçÂ?õ6_x001F_ºY¼?_x0005__x0002_lZÀ?$90Áè Â?D_x0013_ý]_x0003_Ç?¬µ:ËyÂ?H´m.Õ_x001D_Á?ó·#E^Â?TÙ¼pÉ?Ë}{ZO¹Ð?bvbsÂC½?Õ)
_x000F_É?IIðÇÌÌ?Ì:ÿc©Æ?0¬o_x0012_ùCÄ?D$þ¾:ñÍ?L±]_x0018_v¹Ê?ÉÛípWÄ?_x000E_SV3ÃsÆ?Y7ÏãôË?«ú_x000E_$._x000E_Î?»_x0014_Âî,½Æ?,ÉNLï×Å?ü!¼¦ÁÂ?_x0015__x001B_ÌÿÉ?_x0001__x0007_;|vh)Ç?qcWÍoÇ?â\]Ð_x0008_Ð?z
ª!_x0003_Ë?_x001B_uøÕ_x000B_Ã?µiI"LfÇ?_x000C__x0002_Þ³ Í?dä»¢´DÆ?_x0015_{ß?ÍÕÇ?oÐ_x0005_Ó´ÿÀ?r_x0007_F~Ï?Ì_x000C__x0007_+EÆ?Lß_x0018_aQË?³Ãf_x0015_ùçÀ?_x001F_`SÈ?5_x0011_Ä_x0015_QÃ?îú·þVFÑ?°YÈ­ÌÆ?$·1â~¼Ã?ñ_x0008_{ße¹Ì?d(îOÉ?_x0004_ÒP2)ËÍ?ÈwÓ)ôjÎ?_x0010__x0006__x001B_üÄ?Üá3öÓmÉ?ÌA®»´_x001B_Å?Û·Ç¯DíÆ?{_x0002_ÆV1Ã?és_x0007_FÊ?_x0001_ß*0mÐ?[+&lt;§_x0013_°Ê?Ì`öò_x0003__x0004_(Ê?óýÜx)Æ?L¦$°±Ë?k§.æõzÐ?_x001B_pÅ_x001A__x000B_-É?T­öÚ1Å?Q®ª¿ÿÍ?4½e_x001A_Ã?²\¥ ÊÅ?·v¥Îl¨Ã?áVÀ{NÉ?õÇZ}Æ?D þÑÄÄ?þ_x000E_8ØÈ?{yL(_x0017_Å?ê_x001D_³ ¶Î?ènÙHjlÅ?%_x0004_`ö¨óÆ?Õu_x000B__x0002_«Ç?ñ "_zÆ?ÍH_x001C_ã½LÑ?}ÍÜÇZÅ?_x000B__x000E_Ês4Æ?K"&gt;&amp;ßÊ?@½ôÂMÈ?%d]O"Ò?[fã4«Ç?_x001E__x0008_«»=sÐ?eI_x000F_Ó ÂÃ?_x001B__x0015_D¼_x0001_Ë?I_x0015_¸xË?&lt;±_x0018__x001A_UýÎ?_x0001__x0004_úÎp_x001D_Ä?kuäÓ_x0018_Å?5¤©ÇÆ?úF¸0Ì@¿?þ¡}TTÐ?üXÎO?Ã?Í'pöÌ?_x0014_ë¢ðå_x0010_Í?Y½ºGÉ?véfx%Î?N=·_x0002_ÿÊ?+î¿·¯Ç?4¡xZj#Ê?IÄº_m¼?M²¢%m=É?À^_x0003_Ï_x0015_xÂ?DFÒ_x0018_¯^Ä?Ò©+@Ñ*Í?¥¯:¥_x0013_Ä?1*qRAÛÇ?t,PFÉ?ÈêsdâÐ?_x001C_ ;i@Í? .¬¨4ÜÅ?´Gü¸_x0002__x0016_Ç?$GC9á?Ä?_LæË?³æÞ_x000F_AæÊ?ª _x0018_Ç-¶Ð?ó$Kª_x0017_üÆ?xÖåÙÉ?tÈ­_x0001__x0003_ÝaÎ?e_x0013_#D:\È?ØY_x001B_w_x0006_Ç?õbµ÷¤Ã?µäk_x000E_Î?Ó=Ç:þÈ?jòz_x0001_5È?\73- É?ýû£&lt;_x001F_Ë?¼X+ûbÉÊ?UDYÓÂ?_x0014__x0002__x000B_Á?UU)~~õÆ?ë&amp;hÊèMÉ?_x0006_#:¤áÁ?ÛÔòÏ?¬ñâ¥³~È?¥_x0003_Æ¼~æÑ?X¹_x0010_dÈ?Ú±®_x001F_£{Æ?6ç÷_x000E_²Æ?å_x0019_3¡»°Ã?[w®§)Ç?_x0018_Y¡³ó¢Ò?ëqqYÊÄ?Þ_x0011_oÕË?¤î82z]È?+\M¶¥Ã?Ð_x0011__x0001_E¤òÁ?_x0016_æÌ¶wÃ?-ïìI¬ÌÌ?sU_x0018_§Þ_x0010_Ë?_x0002__x0005_@]'-$ïÆ?d&gt;º®²Ì?÷_x0016_Ý=¹&amp;Æ?Üpfï¥Å?TÚv:Ç?nðÞÐ"¿Ë?ä·_x0013_xË?¨_x0016_«×¡]Ì?Û0_x0019_ÄßÞÇ?¦üeýgÅ?_x000C__x0014__x0006_%È?Û ë oÂ?À;çaÆ?o'in·èÁ?¬4KÈÅÈ?OJ]%Ä?{o%öùÑ?Å_x0014_ü_x001F_Ê?&lt;_x0005_Â$ÖÂ?Ý©z_x000B_È?_x0013_èyiâÈ?À_x001A__x0003_rõÂ?{::Ý¥Ã?4j»xÊÄ?×Óè_x000F_øÿÁ?_x001B_áqÅwdÇ?Ksõ_x001D__x001A_CÅ?Ô_x001F_º¡Í?_x0001_ÕÆmÅ?B_x000E_­_x000F_ïÊ?4¢_x0004_ÑÑÃ?¨_x0013__x0001__x0003_Ö_x0015_À?%VòO¯Î?|,B¢éÄ?_x0008_§ÍÞMÇ?h+¼(úË?^nBõ+VÇ?a=_x0008_'Â?ZÜG±êZÆ?¢p×ÉÂ?uÍª_x000C_É?_x0018_åK¾Ê?w³:Ç?ðýMèÊ?õ3X|WË?©AKåJÄ?ähtP¬Ë?j@_x0015__x0019_÷Ë?«×çá®_x000B_Ñ?¤ñÐëÄ?þ(å ½?Ü_x0016__x0005_¿_x0001_AÍ?üÈ)æDÃ?ø;?¾_x0016_È?Å_x0002_yÐÃÆ?_x0015_o_x000C_ãöÍ?[pt
¢Ë?ù½­¶«_x000B_Ï?67ð¸jÆ?#)hw_x0006_ÚÑ?_x0019_øÄ_x0008_snÈ?r|Yj(kÈ?´¦yXÙÇ?_x0004__x0007_dÈiÙªÈ?¼¢åsP&lt;Ç?hÄ*Øx¼?Ù¼_x0015_Ó#Ð?xBIkÍ?dÚJBôÆ?%åÜúL¸Ç?bºô_x001C_hÊ?½_x001A_3I_x0003_É? o.UÉgÎ?â1¨Ö_©Î?Õè_x0018_¦_x0005_Ê?á¼È.;Æ?_x0004_DqûºÆ?&gt;Y¢4äeÇ?4_x0001__x0010_WÍ?]ÕÌT&lt;ëÅ?¨/·&amp;$åÇ?q6ïjÌ?)åÛ_x0001_3¿?çÕ&lt;kTÈ?lJ
íXÍ?µð»M_x000C_Ñ?_x0019_Ø_x0002_Z:Â?cZÐa8ÞË?´_x0006_HØjÁ?EUÂÝÑÁÅ?Dk}â%¿?Eï±Ù¥iÉ? ÇÍ_x0002_üÆ?_x0004__x001F_íF_x001F_Å?t+V_x0016__x0001__x0005_ëRÌ?Jw=ä·Ç?É$_x001E_\²yÈ?Ü¥D_x0004__x0017_Å?µ!ÙÑç'Ê?_x0014_6²ÜÍ?ÌÕN®²°È?l9Ó°| À?¤xµ5BÏÂ?t¥±j_x000F_Ë?¸mkhÌ?_x0015_DÖUúË?´¸ @òbÌ?_x0008_u¿rÇ?¤ôER_x0017_"Ä?$¡E?³Æ?,_x0005_º[§Ì?_x0005__x001C__x0013__x0006__x0018__x0018_È?-Ù8Í?_x001C_0_x0010_®Æ?f«ÿ"vÆ?©Ñ)âíÊ?C_x0003__x0002_ðhÇ?Ý¯¨ÆÇ?&amp;`Åû4kÈ?õ×Í³ÙÊ?&lt;%éußÁ?´:`AÓ_x0003_Á?U5Ãv,Æ?÷Ø\_x0010_÷Ë?µO¬Ë!9Í?Õ*_x0006_ÎóÙÂ?_x0003__x0005_HGÅ-OdÐ?_x0018_Î3P»?Å¬í_x0017__x0001_È?!©Ò¡ÞÏ?_x0015_Â/å_x0019_`È?üùÂÀ?¼Æ2_x0012_[ÆÇ?_x0002__x0014_aÛîÎ?aÂ&gt;SÉ?&amp;êÌ8áÆÊ?[_x0004_âÇ?AY½Ç?Ð/§ñÈ?­R{AmÁ?(×I 1ÞÇ?^¬ÂBÑÆ?npÓ[ Ê?ÓîE_x0004_ZÇ?ÄVEÊàÁ?¡Ûá_x001A_kÆ?zÄó?´nË?»%þ_x0015_=ÜÆ?â¤üÛ­Ê?´yóvÐTÁ?¬µ_x001F__x0017__x0010__x001D_Ê?õ¡^_x0001_IÄÆ?EPexëË?¤_x0015_`_x0017_èÆ?¾YGu ÔÉ?_x001B__x000F_ª_x0013_ý Ê?_x0010_De|Â¯Á?|ï0é_x0001__x0003_¹È?ëÑ­MjÄ?bÒ_x0013__x001B_t9Æ?Ë:·;&lt;È?bÓÁ_x0002__x0002_Ç?éTWµù_x0015_Ï?±_x0012_·/LÃ?wGÙ¯ÀGÇ?|_x001F_Áº_x0006_Á?Ô_x001F_x¯ÊêÄ?»ýÀ&lt;À?tuÊÃÇ?_x000C_Ø¢Ø_x0014_ªÍ?eN_x001D_Ê0Å?¶_x000B_3j¯UË?I1&gt;E
¿Ê?D©`ñÍ?@z_x0018_©ÅÇÊ?5ö²ÒÑ_x0019_Ä?DP[Û³¬Ë?µY3ò+È?¶J_x0017_&amp;_x0017_Í?±ûcc*Í?%] _x0014_êÉ?TÍt¾i_x0015_Ð?ù¯[ïÇ?-³ÉEÌ?Û}peÝÂ?ls_x0015_PÃ?_x001C_ô]QlÉÆ?¤µ÷MàÉ?ëY_x001C_rãÇ?_x0002__x0005_&amp;w´¼ÄÊ?£Äî_x0015_m$Ï?_x0018_¿æ·ÔÍ?¿à®²_x000B_Ã?[ÌY_x0004_Ï?MOOtÉ?_x000C_íQî,Ë?¤´ÇÜ/uÊ?&lt;Ï'¯
¿?ç¼yãNÎ?e9Ï«_x001C_Ë?_x0016__x000E_,$1íË?ÈÃ_x001C_AÒ?¾RQváÇ?d_x0006_äÍóÐ?ñÛvX2Â?ñN\·Ã?Ü¨7­ÝÌ?¼}Yæ¤È?
Ì_x001B_ªn=Æ?_x0003__x001F_¬ªË?t±_x001D_@Æ?_x001F__x0007_bû_x0001_pÌ?\d=¹À?uç;ß_x000F_vË?rù;sòÅ?Õ34»üÈ?ï²¿_x000C_PÇ?Ü÷ÆÜócË?»6fOÆ$Ä?ø+ÿÆ_x000C__x0017_Ë?_x000B_êÞ2_x0001__x0006_é$Ç?¸}ìÃ?_x0005_IÍ_x0012_bÊ?ô_x0017_ärÇ?¼Ì¦µ_x000E_Ë?e_x0010_\@ñÂ?ÞÊ»¹_x0001__x0006_Ä?WÉ&amp;.Å?;&lt;ÀÃ_x0018_¿?ôêÊÙN®É?¿Ý_x0008_j]Ê?èón¥Ë»?Årá³¤ÞÉ?m _x0002_Æ?ü_x000B__x0018__x0017_VÀ?i¾é5+Ð?¤±Ü³Ë?7ç_x000E__x0013_½*Ë?_x0007_hç2&lt;Ã?_x0014_ÊDu¿Ä?4tºö`È?&amp;_x0003_è\_x0004_Ð?YÌ](¯øÏ?ÕØpþÆ?ÚZxÍ4É?õ(SlcÏ?ïl(RØÆ?¼rÁÝ8Æ?_x000B_OìuïÈ?z½Tí¡Ê?Kà_x001B__x0010_Ç?_x0006_xÖþÇÍÇ?_x0003__x0005_EUY÷cÆ?è_x0010_.&amp;P2Ç?ls `öÀ?_x000B_:¯ÀÌÇÉ?ò eÃ¸UÌ?"_x000B_1µÆ?Ä_x0002_ÄÆþÉ?I_x0001_Dçä8É?Ô¹&amp;²PÓÎ?+ ø"ÖâÑ?_x001B_7_x000F_~µBÈ?ÞÞ+²¯ÛÊ?]N¸é¡Ç?Ì#ñFÏ?-*Cå^&amp;Ð?bKW5JÈ?uG_x0014_iBlË?¬q@U) Â?_x000E_ê_x0004_RÍ?tÒ_x0015_áM;Á?_x001C_ýÏxÈ?ñ¯_x0006_]È?TµæÛÜ[Ï?ÂÚ_x001F_ª¦_x0019_Â?ÂV÷²\bÌ?k_x0012__x001C__x0002_UË?$ Ï_x0013_d$Æ?¶)_x0013_Äò]Ë?fqþì%Î? :J±Â4Æ?%Ì_x0003_lÉÅÂ?ûà_x000B_s_x0001__x0002_ó_x001C_Ï?:Õ_x0015_qÊ?.ZVË_x001C_Ì?õtqSË?+Ì&lt;èÜáÎ?æ7°¤rÇ?"KuHû_x0001_Ì?LZ&amp;½QÇ?§xp§\7Á?eVÓGè{Ç?iÁùî¯Ë?pZIY¡Ç?Òc¨âÈ?_x001B_ Ïì°+Ë?UõHåÍÜÉ?¤Wá_x0016_ÞÅ?l|¬ %Ë?µjNSÈ?u;³$;Ç?_x001D__x0014_YÑ_x001C_Ì?dp$C¢}Î?_x0018_á'Â?_x0015__x001B_94xôÄ?µPér_x001C_Å?Ô_x001B__x001F_ÝÝ´Æ?Ûj3,ÿÃÄ?ä)_x001C_N¿À?Ûç_x0014_ºgÉ?dV]Ï¦DÈ?»Ëi:¤Â?Tês×¹Ê?_x001A_[W»×bÅ?_x0002__x0003_tå¸_x0012_=8Ê?Úß_x0017_{ÐÆ?$ó"ÍÄ?êsDÝÍ?lòn_x0007__x000C_ªÉ?Õ_x0016_:FXÐ?Ö¬-3°½?¬c¥§Æ?ÌJD`ìÆ?O©îk_x0013_Á?¥T&amp;ßZÅÄ?_x000C_8²_x000E_{]Í?_x001D_áD¬ÞjÌ?hÜì~~.Å?jLúÇ?EªÅGø_x0018_À?Úørèç'É?ÅÄíÊºXÌ?_x0007_?*Ò_x0018_#Ä?Úaà½·Â?"Ã_x0015_»RuÐ?I_x0019_ÜÃ?Þl¹_x0015_AMÂ?µ´(£cÌ?Àú
_x001A__x0004_Ð?äq¶_x0015_ÐÁ?ÜÕ3jä©É?mRÔc_x000E_¾Ê?:æ5_x0001_&gt;Ï?ê_x0008__x001A_ÏKÄ?"&amp;/},Ê?¹­_x0014_ö_x0002__x0004_yKÂ?ëDý_x0006_Ä?ÿ*D Ç?),"ôTÈ?|tÏÆÈ?_x000F_Ì_x0006_³øË?/cx_x001A_m¾?¨_x001F_AjÌ?¦Á_x001E_cR5Ç?ºO2çg¹Í?lpÄM$PÄ?¬_x001F_ðWCÀ?|H_x0001_N[XÉ?|65þ`,Ï?6'bWÐ?°§_x0010_ÓwoÆ?Åº.!_x0006_âÎ?_x001B_gL~_x0007_æ¿?_x0013_&lt;_x0017__x000B_¤¿?L]Y»¢Î?Ë æ?_x0003_^Á?_x001B_ÊoÔÆ?ÌÐ-qÐ?õÎ¡Û|«È?Ú_x0004_´í_x0002_£Ë?LHÎ÷øÅ?;^&lt;ªÂLÈ?g)pW Ë?\aÂÎ?«_x0007_&gt;Ö®È?Zg¸Äþ1Í?ÖX_x0013_÷jÅ?_x0001__x0003_#"_x000B_áÏ?UÍJoÇ?lÃõ[È?uùò_x0007_Ë?¶\éjIÄÅ?Û_x0005_^Á&amp;÷Ë?0_x0002__x0017_ÕnÂÂ?_x0010_0´@tÀ?
6å0_x001B_üÈ?ìü¼îiÂ?³ BþÍÃ?;¨þw]Ä?ìT*_x0018_ÔPÉ?_x0004_x_x0002_/·Ë?ÓL ñÈ?¼å_x001F_qÈ?#y
Û_x001A_ÔÐ?\nCGãÊÇ?4èujéÅ?)¿Ë7JÄ? |ã2_x0015_TÅ?u²ØV_x0016_åÍ?L-4_x0018_ÓÅ?(Ü&lt;?,Ç?¥ÈX´Â?8UÄ¢É£Ê?_x001C__x000B_kyçË?õÝVjþÆË?n-½r^Ï?;@0¶À?&amp;°_x0013_uÝhË?ÖË­_x0011__x0002__x0004__x0007_É?Â£üþgôÊ?3&gt;_x0012_? Æ?tFÞçÕÂ?eÅ:ïÅÂ?Å
?ë,Æ?L¡ðH*_Ã?Ôð­î_x001D_XÏ?!r5c\¬Î?D£ngèñÌ?h@nL:ÒÇ?*_x0014_ÐÉ_Ä?&amp;ø:ÐBÌ?r¦D{ÀßÐ?}!BËº_x0017_Ã?lÇ@ìÄ?÷ÁSøáÉ?+_x0003_ÍX½OÁ?mýÛ(÷Ñ?OvZÏ«É?éÍú±þÄ?_x0001_ÝdÃÅ?vJÝõ_x001F_È?;a_x0016__x0011_ù·Å?_x001B_:_x0007_cÒùÈ?_x0008_ÞU_x0007_kÈ?%èvgÒ´Æ?TplySÌ?Ø=*_x0019_oøÈ?¿hû,áB¿?Ô_x0018_§b¡Ð?*`_x0019_ðb¹È?_x0001__x0005__x001B_è_x0017_EiÉ?Ç92_x0003_È?_x001D_ÒÍcÃ?Ñ_x0010_iVUÍ?³É}_x0015_É?;~IWiÌÂ?_x000B_nºÑÉ?Ènz_x0004_ß3Ì?+ÉÞ_x000F_Ì?¤?ô¾ØÃ?¡ç=cy±Ä?³éZ4_x0008_¾?½1FE¾É?ý_x000B_
 _Ï?ÔÑ:©«Ì?ÜäV_x000C_àÎ?lh|TúÁ?âeý_x0011_Ä?E_x001B_±êjwÍ?«¾*_x0011_7ÚÄ?
kV_Ê?_x0015_!x¸xÆ?T¥%_x0015_ùÍ?KÑZT¥Å?3_x0002_Õ+GÃ?¦._x0006_´þÅ?ÛÝRÕfÆ?äêÛÖáÑÍ?Éq)v*üÍ?VÞ6ÞPÈ?)ñTÀ!MÆ?É_x0016_éõ_x0003__x0006_:Ê?DÇì_x0016_È?_x000C_äIÀ?_x0017__x0012__x001E_$òÍ?Þ\7_x0013_®}Ä?â_x001F_*6Ï?¬_x0008_Y-Í?Z#¼î6¡Ê?=]_x0002_Ä#7Á?_x0018_õ·Ïe_x0002_È?_x0013_r0ÂB_x001B_Ã?êÑÓo_x001E_Í?Nûø
Å_x001B_Ë?m=_x0004__x0012_Óé¾?ØÕó;fZÅ?Ìw\/½Ë?¢ ÇÉÓVÒ?&amp;!_x0005_@|_x000F_Ë?õ©1ÚÎ?Ê®Xb_x0012_Ð?Ä_x0001_ÜýO5È?_x001B_ÄË¿øÌ?$¦ú¼nôÃ?ñiHß9É?*ÑdÚÏìÏ?5÷ñú_x0011__x001A_¾?æfHÀÌÎ??ÛÍi°ßÇ?t Z8
Ì?ÛïL£_x0006_Å?_x001B_ª«¨ÎË?86_x0008_"êT¾?_x0005__x0008__x0019__x000C__x000C_,_x0013_Ë?;­¬õó¿Æ?iê+i'À?ÿ('@öiÆ?&gt;²r_x0002_Y!Ð?_x001F_k_x001E_Ð º?c7FÌ?Òód_x0011_iXÇ?°_x0018_kÈ?áµì!_x0001_É?{ Ñ°ã_x0007_È?_x0004_l_x0006__x0001_¦ðÇ?_x000C_4ÖÙ¬È?¤_x000B__x0006_ò_x0018_IÄ?ÕGõp¶ÓÈ?_x0019__x0018_Ë0Å?Ó§O§iÅÆ?_x0003_Zõí$É?ê¾_x001B_dæ5Ä?4_×¥ÁÌ?ä_x0003_Ûü Ã?d_x001D_L®Í?S×òµ_Ì?XÒ_x0005_ìmDÁ?ZFöÙÆ?UZ_x0008_«Å?wö_x0017_[[ÛÉ?«#þ5=|È?ü³qô}Ã?xãC|_x001A_Â?kæèNõË?Jî_x001A_ÿ_x0002__x0003_ïÐ?T_x0007__x0014_GÒÒÅ?ë«ë@ÞÀ?V?éE_x0017_Ê?{_+ºuÈ? X_x0017__x0001_ó¶Ð?'DnO áÇ?jóq¨÷±Ì?Õô¤æ¼_x000E_Æ?ô&lt;Z_x001F_¸Ä?_x0014_öVÈ¸èÃ?tÿ{XôMÄ?yöüÌÇ?w _x0007_øK§É?8 Û_x0013_Î?¶¥C¯(½?û¿½Û_x0015__x000E_Í?ÑÍ&gt;û&amp;¡Ç?Õ¸Ý_x0002_!µÍ?%¡ËCe_x0016_Ï?uuÞfBÈ?{(&amp;_ãÇ?D~j:·fÇ?_x000C__x000F_&gt;_x0015_È?ZCÍ&gt;ì_x0005_È?Y]ÍHôÀ?­_x0013_Õ­KÇ?¥_x000E_À¹©sÅ?E_x0010___x0011_ÚÌ?D©,_x0015_náÎ?+?7§Í?_x000C_,®3ùË?_x0001__x0004_táWÅ_x0018_ÈÏ?1 0þ_x0017_Ñ?fß!ü£_x0017_Ä?_x0016__x001A_ÁÈÈ?ýÑ&lt;Íã&gt;Ð?_x0005_¸_x0005_«_x001E__x001A_Á?kõy½­Í?S,{ûYpÂ?CZÒ_x000C_*_x0002_Æ?E_x0006_5éÓ\Ï?ÜôOÔÿËÈ?j#|Ã_x0013_Ã?qxÙÇ?ÃOÜ¾ÝÆ?´Ææò3Í?mf_x001A_ÁS'Ç?%ÝÍ_x0013__x0007_Æ?5§ºMöúÃ?Å#ÅìÔÅÊ?û_x0010_sLFÂ?ýÍJrâÎ?f­Ô)Ë?, ÿ_x001F_¶À?X_«Ôã]¾?$Â_x0007_µË?ø&lt;ä_x001A_»¼?ö°]ý ¾?_x0007_#û_x0001_Î?:M_x0004__x0007_¥Ë?_x0003_QT­Ù_x0007_Ñ?Ü_x001B_%rÖÏÆ?+_x000B_Í_x0002__x0003_z¸Ë?u9p|Â_x0005_Ê?¼_x001E_þ¡DÌ?_x0013_5Z/@ Ç?uìÍLýË?_x0004_FÔÒ?©_x0001_B8Ô Ë?ºUw¡tÉ?ôHN¾GÐÄ?ìqéjjkË?ÝÊ_x0006__x0005_&gt;Í?5_x0006_éÞzÈ?Õ2Ù³VâÒ?¿þ4¿M$Æ?]Eá¸Ì?ZZ_x0018_J]ØÐ?{Q_x0001_ElÏ?_x0016__x0005_Ò:Ç?Û¥=1bÏ?taÜ&lt;Å_x000F_Å?§#'É_x001D__x001F_Ç?_x0016_Ü_x001D_ìÎ?l.wµfÒÈ?Ï_x001B_wZÁ?»_x0014_T &amp;Æ?RóùÌ?nÚ%ÉÇ?_x0016_=Î;_x0008_Ë?D_x0007_Ðí_x0013_Ê?_x001B_¡¨ÑWÇ?_x0005_@åÍ_x001E_Ì?» t,îþÉ?_x0001__x0002_6¶´_x0017_*bÁ?¹'´/QÎ?×xhÖýÍ?_x0002_êeÐµÎ?üvØsÇ?õcÒ#¿Ä?t;ø4Ç?;_x0010_à]TQÊ?U_x0013_x;É?Y_x0013_%zx¿?T¹¢_x0004_8_x001C_Æ?_x000B_­ÉÁU_x001A_Ã?¥þ(_x000C__x001D_ÉÆ?_x001C_ A;¥Ä?©ñ_x000C_+ÁtË?§¨ÊxÃLÑ?åv.Ý@Å?_x000B_"âSÄÃ?zÔYuÒSÄ?_x0002_»5ÒËÇ?Ì·ÅÅ8éÂ?dñ~¾crÌ?­_x001B_ìHeåÈ?°ÅÖÏ±Â?iSsEÉ?Ìýª§_x0011_È?¢¢¡äÇ?_x0008_uh&amp;åî¿?%R_x0011_H¨ÖÐ?æQdñ Ç?$é º_x0002__x000B_Ä?ÛH÷æ_x0005__x0006_]QÇ?tæ¹útjÆ?å}äV_x0001_ÎÃ?í}_x0002_]©Ì?.ãq¾Ä?_x000B__x0004_½û_x0005_Ç?:_x001A_¨£Ã?DZ_x0019_ß_x001B_jÈ?tFÚv«.À?EõÔÇ?õ$_x0007_ÀûÆÐ?Dj¬,YÉ?2Ï¼¶eÐ?$J.éÈ?t¡µcÉ?¥DEþx_x000C_Á?%µ£?_x0012_Ç?RX°ªw)Ð?\u°z_x0019_Ð?l_x0003_WÚLèÆ?kuL;ðÃ?÷èEWÃ?ß¼{½£×Ï?E$=¯¡ÙÊ?¨l
s¾?_x0008_?FK»_x0014_Ë?è¾_x0005_z_x0007_/Ä?f3_x0018_&gt;JÍ?_x0019_#M77_x0003_Ê?XÎÓÎ&gt;åÃ?J@Ø²ÜÁ?%º»2¬È?_x0001__x0004_ru_x0019__x000F_IÊ?u ÊÚÍ?D]î_x0008__x0004_IÂ?_x001D_å4êuÌÆ?)eV_x0013_--Ç?)Ãôj.Ê?Åë³ýmjË?ÖLÓ_x001E_Ê?g_x0003_0î_x0015_Í?4Ë)_x0019__x001B_¼Ê?ûÌÖ(_x0002_¡Â?QÓ­ëOüÃ?ÎkþÐ0Î?©(á÷NÑ?|³mñIÊÌ?t$èn_x001A_Ð?ê¥ÏÛsqÉ?mÇxÑtÉ?¥øpîjÉÏ?;Ã%L_x0012_Í?R4ì÷MþÂ?,mrµÓÇ?êB{üKÈ?kp¾_x0004_]Ë?¥_x000B_ÐI_x0002_(Ê?Ù&gt;ß&lt;_x0013_ûÊ?K¾77{Ë?&gt;£#0#Ê?¼Mðw{Å?&lt;$nÅ?+Sé_x0008_-Ã?ú°È·_x0002__x0003_¼öÑ?c7ÉìÀ÷Æ?ª"z#NÀÊ?Å$^EÈ?kÐt_x0004_ußÅ? ¨½_x0007_;¡Ë?I·a»_x0007_Ä?MZôÒÉ?_x0014_*{&amp;KÎ?U?Ì?2ó4ìG`Ç?ø×¾òâÉ?_x0005__x001A_ÖöÎÈ?_x0014_èÖåKÍ?_x001C_»ïÍ?{¼ï~J3É?ÔQ_x001F_+ãWË?qe­Ú¬Ê?_x0015_``ª ©Ã?t'xÆáÄ?5^aÍ2xÄ?­¤ã_x001D_À?ª1¬­_x0012_%É?D¡¢}_x0004_Ê?KÉ my&gt;Î?½_x000E_ì¬çÀ?e,&lt;µßÁ?ÛCµ_x001D_êXÊ?;ÂÜ&amp;ZIË?¦S[éÈ?¦­_x0005_í_x0001_É?\6§-É?_x0007__x0010__x0005_?|ïvÉ?_x0011_À_x001C_y&gt;wÇ?¼4'æ_x0001_Ã?4âD_x001D_Í?{zò_x0014_ò`É?kù[_x0004_¤NÅ?úSÛAÎ?½mûì²;Ì?Ú
hæ_x0010_gÉ?é4ØòCÅ?|ifTFÍ?zñJÑÚ¦Ë?r4Wÿ ÈÊ?_x000E_,½kú­Ë?ËSF¹"7Ê?VlÌ°1_x0014_Ð?séýÁÃ?®Ì_x0007_yÉ?Õ
_x001B_ÀØ_x0002_À?ûYãþ_x0016_Ë?,Ù&lt;$EÄÅ?_x0005_ý&gt;Õ)Æ?_x0005_µ;YµÆ?ÜË_x0004_Þ+&lt;É?»Ie^(½Ì?ã_x000C_¨Sc½Á?LRZ_x0006_Ê?_x0003_ì§ä rÇ?_x0008_÷_x000B_Ñ1¿?wô24T¿?ôf¸b_x000F_òÁ?{à_x0005__x0006__x0007_bÝË?2MÙ0 ^Ð?ìq£DÔÂ?_x000C_úÓMÁâÈ?èXgÍÂü¼?&amp;Æ_x0013_ºbÆ?V£Ö»±)Ð?bBá
¤Ê?_x001C__x0008_­Õ4ôÌ?[£_x0011_¶_x0001_qÌ?4yî¬XÈ?lãüÖAÈ?ä÷Ñ¾ÐÀ?_x0005__x000B_/_x0013_¹Å?[åÏ;_x000B_+É?|Î4¯¡Ð?ì­oÍ7IÈ?d_x0003_Òÿ ¨Ç?µ¸¦½Ø¿Ê?|mÚ-¼ÏÇ?¼_x0005__x0001_F£Á?_x001B_Æyá_x0019_'Ï?L®Í_x001C_lëÍ?5«; _x001E_Í?tÖü´òÈ?_x0012_3Bu¥À?¿a×¹¾ÐÊ?"ª_x0004_+JÀ?£ä÷¤ãÈ?ô:æw_x0003_½?/_x0002_oÂÉ?_x000C_ê_x001A_næ½Ë?_x0006__x0008_,ß0vßHÏ?üÅyÀé&lt;Ð?&lt;ü9_x0003_¸Ê?tøC_x0005_hÇ?Õ·Þ¯ðÀ?_x0015_Ï#Á?ø_x0007_ÂèFæÃ?ø_x001D_QûÁéÌ?åÿá(Ì?_x000C__x0008_fûÎ?`¥yð_x000C_4Ç?&amp;¤³_x0014_-©Ç?_x0011_V_x0018_ü1mÈ?äídp_x0010_Å?ÒX_x0015__x000C__x0004_ýÌ?ËÂ±Í/Ã?t_x0002_p_x0002_cyÅ?Î_x0019_+sÂÑÄ?KYîÉÇÂ?Ï&amp;ý_x0001_Â?8X}7Í¡Ç?&gt;v)ÂØÄ¾?ävå_x0010__x0013_ËÃ?ë¯¨ZUqÀ?èí_x0018_B*È?_x0012_]À¬ïÅ?u_x0013_È?_x0004_Å?\þNÀÆ?I&gt;Á?#:OZú«Ã?Jñ¡ùøÊ?©DÎ_x0005__x0007_Ä_x0011_É?(Gá¥øÎ¼?Î_x001C__x0006__x001E_Í?U&amp;ï_x000B_2¤È?j ¸_x0018__x0002_tÌ?K'5LñÊ?Ä³ôb_x001C__x001F_Æ?¸ö_j^tÈ?Wzöøý­Ë?Lý×_x0006_JÊ?à2_x0003__x0004_FÀ?xF@8-öÌ?_x0013_&amp;Xzs°Ë?»S5ñÁ?ã,¡ÐÌ?G&gt;)KWÇ?öý¼ßÌÌ?;ÅÜ)_x0018__x0007_É?)_x0001_&gt;ïèÛ¿?2wßGÝèÉ?_x0019_Y_x0019_É?A'_x0002_÷rVÉ?$:_x0008__x001C_;Ë?cn©Â`Í?à_x0014_UªLlÉ?_x0012_ab'Ê?3_x000E_&amp;x`Ì?¡u¥éÆ?Ç;üqîÈ?½ä°ÚÌÃ?_x0004_]6_x000E_Ö¢Å?Äa(_x0014_¥\Ç?_x0001__x0002_&lt;¥IZ:ÁË?°_x0015_ËrÄÊ?Î_x0014_pG?ýÇ?ZUÚuÈ¢È?£J_x0016_A8zÍ?_x0004_éÍüÄ?_x0001_Æ(4ê_x000B_Â?_x001B_Ý&amp;h_x001E_JÇ?õ_x001F__x0016_|_x000E_Ä?Ò]Ñ©z)Ê?%´é_x0013_Ç?¹!A·¢_x0013_Ë?K­«H_x0010_Â?-lj|ü»?ÆÈOk¨.É?ÆÙÝ1õÈ?ùmM©áxÆ?µ&amp;Y_x0015_êÇ?fÔ|EàäÏ?Âá]É?k7ºþÉ?_x000E_ÁòI|YÏ?Î$òYd_x0001_Á?9Kj_x0011_Ñ]È?ú$_x000C_í+bË?Ôj_x0004_K°&lt;È?±´ÇP0Å?@_x001E_W_x0019_{,Ì?Ë_x001A_v¹ÆÁ?_x0015_þZ_x001B_ÐOÇ?ÐEKëYýÅ?5&lt;Öº_x0006__x0007_*_x0019_Æ?ü±/kÅ?Ä_x0012_­0wÊ?®ìô6ª·Í?ó^ÿ¤[_x001C_À?]ÎfÏIÑ?æw5(X&lt;È?üÍsy_x0010_Ì?¥ÌLäoÃ?¾\gD¼É?_x0001_brÈ?rÉÁ»_x001E_Ì?_x001B_è&gt;McRÎ?d"ÈÏÂÈ?dþz_x000F_2«Æ?_x001C_üèÊ IÌ?M_x0019_­/¾È?Ü³i_x0018_µ7Ð?c_x001A_®É?=(_x000B_7icÆ?ç_x0003_&lt;à+ýÈ?Rc·ÖÐ$É?_x0010_:õ_x0019__x0004_È?NÐ5r½_x0002_Ñ?Ôq5ý)ºÅ?éÒ_x000E_6nÏÍ?Bfâ6ØÅ?_x0003_rk)_x0005_çÄ?Í_x000B_¢ZïLË?[KeýXYÂ?kP¼ÀÌ?ãekX[È?_x0006__x0007_%Fù¬ Ã?5_x0007_È@Ë?ªVáf¼?_x0001_|_x001A_Ð?_7«úLÊ?õP_x001D_¡8Ç?äa»_x0005_yæÆ?_x0005_)cH_x0001_Å?Â}y´É?=È(BÍ?_x0004_Äò¾k¾É?ôÆÝAëþÍ?_x001E_`Ê)¢É?Ô_1QÈ?¦ª¹©i$Ï?,üÒÀ¤ýÇ?bý_x0017_Ñ?Û|vîÍáÆ?ÉýDD_x000B_¯Ì?´bè_x001B_NÆ?Ê_x0011_}ÑgÁ?ö_x0019_¸\Å¶Ê?%Â_x0003_vÆ?_x0019_·(Ô¥Â?ºX­8_x001C_ÔÐ?±uWsB\Ê?5_35ÝºÄ?Ëî@_x0002_c_x0002_Ò?_x0005_WúÍzÃ?Î gºg^Ð?þøÇ/éÊ?XÍçÐ_x0008__x000C_9_x000C_Æ?boá¨@Ë?_x0006_ÅC°öÁ?¬_x0019_6uæRË?_x0012_r¦M_x001E_xÉ?ãçSc_x001A_Ì?Znâ©K®Ì?­k¸_x001B_´©Â?_x0002_ê_x0004_ñ!È?ÅõNÊÁ?_x000B_ÂuT_x001D_Ë?_x0001_ºO{©êÉ?_x000C__áKïÄ?¿¾Fµ_x0010_Ï?TQlWýlÌ?:[_x000E__x0005_¤aÁ?Î"pg@É?ÀPx^@_x0013_Ï?&lt;_x0010_yöU¼È?`_x001F_#T¬Ï?¾Y¸YôÆÅ?¥_x0015_¦LÀ?kgÝV_x0007_ZÃ??É«_x0001_¯È?mxó¿1ÃÊ?wbó¦¬Ç?ôË÷S _x000F_Â?o_x0008_´æ¥iÉ?õ_x0006_[_x0015_ßbÇ?5×L_x0003__x0008__x0012_Ã?_x0011_¼¾ú([¿?_x0015_Ëâ#_x0017_nÃ?_x0001__x0003_|]!ï_x0010_»Â? _x001E__x0001_:Í?ûÉ³Ëg&lt;Å?_x0014_d_x000B_v£É?zOUaq÷Î?¬j-åË?kY'ÍÈ?í×øÈòÛÁ?_x0019_nK3íüÍ?4f7_x000F_»ßÂ?;÷ç¢?^Î?ËµÍ,]{Ê?_x0016_Ö·´_x0010_Â?«Ö°·ÊäÇ?ðCÐ?_x001B_h!_x001A_@Ð?_x0005_7ûøWÊ?t` ìÖÆ?÷k;}ÓÏ?çSÑG_x0007_|Ä?ë_x001D_iÅ*_x0017_Ã?k¸`Õ_x0013_GÇ?,?þwÎ?_x0018__x0008_lÈ0È?Õ ÜçÀëÊ?Ëü^¸_x0018_´Ä?5#°ð2Ë?µ%F_x001D__x0002_'Æ?#H$#âÊ?,_x0017__x000F_¿ßÇ?Z_x000E_Oþð¹?MD¨_x0002__x0005__x0016_SÉ?Û4mMï£Å?t_x0001_breÎ?Uqv¯ÕÈ?_x0003_²Ø¦_x000E_Í?_x0013_oïd§cÏ?$ðÖb&lt;_x001E_Å?£_x0012_¦·öË?_x0006_+É_x0012__x0012_Ë?9GcYå8Ï?í17¸®nÌ?UÝ
O?ÖÂ?ÝêW±8ÄÄ?_x001B__x0006_ÁØ³¼Å? æ_x0013_?Å?ØcVæ_x000C_Å?ÌmPDÂ?Ýìîç©Î?£ïrmÈ?¥´á½Ì?eåt_x0015_ÓjÁ?BgµbÂ?íg«³Å?êèjIHëÆ?Hq&amp;¯-«Å?jýù?¢ÊÇ?ÐÆ_x0004_ÙÈ?U;n¡SÃ?0{ØÖ_x000C_Å?¢$SÆWA¿?
}Tª&gt;ÄÍ?ÌSýòBrÅ?_x0002__x0003_GãXpteÐ?ë%_x000B_÷]bÌ?ÍC_x001A_VùÌ?Õ+rô¡É?Lúª'CCÄ?¤ëõAáÅ?EÚ_x0001_{®Æ?6xTß_x0003_Á?ú_x001F_7¹cÅÆ?(KÐW]ßÊ?å¢cÍêÎ?HÏ_x0006_ß_x000B_Ï?õ_x0019__x0015_@ÙFÊ?_x000C_ÉÈrÎÆ?_x0019_;«N­_x0018_À?4µZ^'áÇ?&amp;é_x001D_ÞÀcÃ?%ªë_x0003_ôÈ?_x000C_!_x0013_úàIÊ?W&gt;TÐfÇ?_x0005_[èeZ§Å?¤#­9Æ?&lt;\¡Fþ_x0008_Ð?ô_x0004_xI_x0001_Í?\Ú^^¹LÉ?]NqO5_x0002_Á?L_x0014__x0006_¬K_x0015_Ë?ÒV_x0017_c&amp;È?é½@_x0013_t_x001A_Ò?RâJZò_x0010_Ð?jJ)[7DÂ?ôña_x0001__x0002_ÍEÊ?_x000C_Êæ,É?ü_x000B_JÑòéÉ?É_x001C_m_x0008_É?ôTFtX¥Â? oÒn¿Ã?FoFQÇ?åÐÉìO Ï?T_x000F_ª_x0007_ºË?%çÎÜäGÊ?åUôg¶Â?©È_x0005_ý~Î?²N O|Â?ªY_x001A_ ¿Ç?¸á-ªØ_x0004_Ë?rù_x0015_õÂ?%¬hWUÇ?ï_x000E_z_x0005__x0004_{Ä?ù*JKÌ?ø°m0T¿?ÖuãBÖÉ?ªðÜAê7Ã?k?ðVB­È?EÓâÐkÏ?Àq×¨á_x001E_Ë?©ðí4É?'R_x0019_dÊ?+þ4û_x0015_þÉ?´ÌæË?xüq¶SdÄ?òé_x0006__x0016__x0013_É?:4ã±Y¿?_x0001__x0002_ÂñY÷Å?_x0017_çñìMqÄ?%sÐä_x0004_Å?¬âSÑXûÌ?kfÚë^¿?Å°ZÚF£Î?f_x001F_X'HÊ?¼&amp;¶u¡Ì?ÿ{ÓÄ8Ä?}+¨¬å1Ê?_x001B_Ï"õÙ%È?,"6ÙFZÆ?_x001F_ËÜð_x0014_ÙÁ?×l¤r_x0011_zÊ?D2¨çáÈ?ßéÃ1_x001B_XÈ?ó[_x0011_&gt;'Æ?µyg+
_x0008_Ñ?ó~ïf_x0005_ÎÌ?ü+Ö_x0013_AÈ?;O_x0011__x0017_µ{Å?Å±)èØÊ?ÆDâÏ_x0013_Å?_x0012_¤gÍ?Ós)Á7_x0013_Å?Å¡É.pÛÅ?¨Q_x0005_þtÂ?Ò_x0016_Î¯Ò?Ö¦ÂZ`Æ?_x0019_xt´ìÉ?óª³§Ç?¼²¢@_x0002__x0005_ÿÄ?}§Ü¨nÉÍ?*wÁÊÁÆ?5Û"_x000F_8Ä?Pn­_x001A__x001B_Ð?-7cõõÓÉ?ÕËPºLÏÅ?üþìçXÌ?jfÍÞMÊ?²_x0004_ñïOÂ?l*©N_x000B_ïÇ?_x0016__x0003_^¡®{Ç?·a7
Æ_x0005_Ã?Õ_x0001_ò_x001E_ÐÉ?|%p?_x001F__x0010_È?|¥_x001B_(àÂ?Xº_x0010_¹êQÇ?8Y6ìÎ?ÛK5ÙÐ?Ù_x0002_ÙEÉ?Ü¡:·ñÌ?É©TØ©)È?#¢ »¾.Ñ?42£?èÎ?3Ú
õÐ?Ü[!yí*Í?on¾ø_x0006_Æ?f_x0013_6Ð?Æ¥_x0014_P Æ?ÕE_x0001_CÅ?kéBÏÃÆÌ?_x0013_6%Â)Ð?_x0003__x0004_é]2#þË?ûa_x001D_£ÁÃ?Þ1Y¬³ëË?ÿvHÓLÎ?kJûG5ÞË?_x000C_o"åÇ?_x0010_Ï_x0005_¹_x0014__x000F_Ð?1¦¼N_x0006_4Ã?` F¤_x0017_ÐÇ?5´_x0002_xãiË?_x0005_p¯ú%Ê?¼ìí{_x000E__x0002_Ë?Uº÷÷Ä?_x000B_¢`_x0001_8Å?{4moÇ?_x0017_zHâÀ?»ìNsÊôÅ?û3¡r^Æ?$_x0007_q_x0008_uÌ?Ô0ùIX»Í?õð_x001E_¹;Ì?Ñ´_x001E_eÂÅ?5.üX_x0007_ Ê?w£0µý1Ï?«ùå§ìÞÁ?¥ÇGJ¹Ì?Õ 7Þ´ÃË?g3/ÉQÌ?mª_x000E_CÖ¾Æ?\K'þ¬ÂÁ? nìD+Ã?_x0019_3ç_x0003__x0006_ó®Æ??ÖË?_x0017_
Á_x001E_$Ä?$7êh=Ì?ü7}JÉ?ºr1Ï/Í?ÜçÊcÜÐÌ?AL©jÇÈ?¦ñ -_x0012_uÉ?_x0004__x0013__x0018__x0008_÷©Ã?Ê¦¤_x001C_IIË?Ñe%ÝÊ?¾æµ@H¶Ä?\'êh/+Í?¾_x0010_V ¢Æ?%|³Ì?änfÎ?K1Dk_x001B_oÂ?ÍØ1gtÂ?_x001C_½sÏ?5²ÄÈÄþÍ?_x000E_V_x0001_w"iÉ?W5ø­[_x000C_Ë?_x0005_Ê_x0005_ïÉÅ?°îsÀ¡9Ç?È#jÇÉ×Ë?{ÙRÄlõÃ? hI_x000F_OmÈ?!?_x0008__Î¶Ì?_x000C_D4_x0002_2Å?ÐaW&gt;Â? rñ9IÈ?_x0004__x0006__x0015_åH¼¸0Ë?Ôn;éÉ?_x001A__x0002_ï Ð?_x0018__x0018_V¬ÒÇ?Ü´_x001C__x0005_Î?e.JûøÆ?ê_x001F_×ý^Æ?tç{_x0003_3¦Ã?Vê´²íÉÊ?ÎÛYGÈ?ãwÝ°_x0016_Î?;4Ï&amp;_x0007_÷Ä?ur_x001C__x001B_'Ç?ë-àð«Ç?&amp;_x0015_{ÕÕ_x0004_È?X°WXÌ?´ ñ_x0008_°_x0010_Å?_x000B_q=¡o_x0012_É?,9É»dÇ?&gt;åhî¤Ê?[_x000B_¿_x0005__x0005_¤Ì?«Uà×ÛÆ?_x0003_Íû¢A¡Í?kjBWR¶Å?ûï¼dv_x0012_Á?5fÔôºtÄ?y·S_x0012_¨_x0018_Æ? Þ_x0007_~&gt;jÌ?&gt;_x0002_`gc¡Å?è_x0004__x000C_ F"Ñ?üh ¦É?_x001F__x0001_ü$_x0001__x0002__x0017_«Ä?+Ë×¦&gt;_x0019_Ë?É~t¦_x001B_Æ?TQù¼%Ê?É²_x0019_¶aë¾?_x0008_QQä_x0006_Ì?$YD_x0001_êÉ?_x001A_GûÀ&gt;Ä?M_x0008_èÇ?fÀ¨jRÈ?ûëÃº#cÊ?Ü9äJÆË?vV!ôÇ?¥º+_x0016_ÿÈ?&amp;ÉÄ_x001F_òÏË?ÂâôD_x000B__x000B_Ã?x_x000B_ÛêÿÊ¾?Ìù_x0014_á"£Ç?o¼ÔÌ?{ýr§å_x001D_Ï?Ã=_x0013__H@Ì?aJ!kË?¨¼Â_x0007_:Ë?e_x000B_±ïÄ?_x0005_âcûRôË?Áó_x0006_ÕíÉ?°8_x001F_TÄ?_x000B_eþ¦*É?Ö\²pIÐ?­fmÈ?÷#áMË?5ß&amp;_x001A_$Ä?_x0001__x0004_E¸ge°_Á?_x0004_y±i§_x0010_Â?÷3_x000F_¿AsÐ?f£`4}É?_x000F_AuÅåÊ?k1Ïg4×Ç?4.ÏÉsÊ?ä?-³Ê?ô_x001D_sXæç¼?«¢_x0006_²v±Ï?¤ç_x0001_ðnÏ?õTÎwHÈÇ? å_x001C_J }Â?yß_x0010_'ÌÇ?DcÖÇ?²ÃNíêEÉ?&lt;Ïß_x000C__Ê? Ôôl!§Å?d?±_x001A__x000C_Ë?Éõ7ßÔ_x0017_Æ?_x0017_Uj~oµÏ?_x000E_ÃKÂ8hÅ?A_x0002_»&amp;!_x0008_Ð?õ2_î×ëÁ?EXâS_x000F_Ë?{Û£"/CË?!ëO Ç_x0003_Î?dx_x0007_|+ÒÍ?Äs/%¨ÿÉ?EmZBa·Í?P5¼Ò¥Æ?&lt;ókm_x0001__x0002__x0018_øÆ?E©³÷Ê?µ¦,M|DÊ?«)Ù$NvÐ?åÚ[_x001C_E÷Ã?»åµrøÇ?^µëÓÔË?_x0015__x001C__x001E_yêíÅ?_x001C_)Y-¼`Ç?«|à9Í?G¼_x0007_tÉCÈ?ý_x0004_=SxÅ?6¦òFnÉ?ýõó4Ü¹Â?8
ÜÒÊ?N_x0016_"©I®Ã?&amp;]ëÊ_x0001_Ë?yß:ù¯Å?Ì_x0010_§B5Á?$VÂ»_x001F_qÇ?Õÿ­_x0005_óÄ?Æ¥ÖÎâË?_x0014_¾eIù²Ã?d6moúË?_x001D_Ï²íáÀ?¾ç^KXÇ?áöb_x0011_âäÇ?Í&amp;û«8Ï?ÈsØ_x000B_Å?ÈµVNÈÎ?_x001A__x0014_ÆO©¼?ª=]v8Ë?_x0001__x0003_~)6wK_x0010_É?ËfQ_x0003_LÅ?\)ö_x0001_UsÂ?Ät_x0008_5ïÉ?&lt;_x0008_¶7òÁ?Ô{HÉÎ?ëgpiÉmÇ?ù±ÈT&amp;Ð?M¢J{_x0016_Ê?fC3´oÅ?âÒ9_x001E_ìÌ?|Nÿ:K_x000F_Ñ?_x000C_pYKp³É?_x001E_J&gt;È_x000F_"Ð?Rl%zÐ?;5©_x001D_Ç Ë?'_x0015_MñÄ?ëJQÔÐÆ?K2$'ÿÌ?#ÀÃÙÎ?\úv__x0002_Æ?[l3Ý_x0005_É?ÏÑÁ-ï_x0008_Ð?_x000C_ûr® !É?ýáÍl±pÏ?OÉ;b_x0018_Í?e_x001C__x001B_ VË?+û_x0007_"Ë?i(Ú_x001A_¿?Ç_x001E_IÄÐ_x001F_Ë?gûµ yÅ?Ò°_x001E__x0001__x0003_cGÍ?IAtÚ_x0008_è¼?Ù_x0005__x0003_y©pÄ?_x001A_ÅÖïw_x0011_Ò?/á3£NÉ?Ê|oÑ_x0004_%Ç?ÂêIà?Á?$ä¶ÚcË?ò¬V_x0018_§Ð?_x000E_¡¶+*Ò?ÎÌ_x0007_ç;¼?ë2yüAÅ?K_x0006_J$ÞÕÉ?ÄûÂ½_x0017_{À?_x0013_ÖfÐx¸Ñ?+¹â½Ì?]oae/öÊ?_x0004_ª ´Á?|5±ÃrlÊ?|²&lt;_x000B_ÔÍ?«_x0018_Û[_x0003_Á?7Î¬&amp;@Ð?_x0011_(3YÛäÍ?+NGKÌ?IO_x0003_®Í?ÄN_x000B_z_x000E_ÉÎ?\U&lt;ô=_x0001_Ï?[ô+¼e¬È?LÝÕ)_x0002_Ð?m&lt;_x0001_Ê@çÂ?_x0005_XzæU#Æ?æ_x0014_¹R Ç?_x0006__x0007__x0008_égLÇ?\±:nPDÈ?Z_x0012__x001E_c_x0012_ÓÈ?_x0019__x001D_xQ_x0004_Ã?ÇÒÕSêÇ?äªÑH_x0013_Ð?ïsbaÍ?è¯7vÊ?e©Ýr_x0010_)Ê?õ_x0007_p.×Å?Q_x0013__x0008_ÑRË?_x0011__x001C_ç¨LÇ?eÛùÐÇ?mfäÿJ:Á?Ô½áÓ#Í?_x0007_'
ð_x000E_XÍ?é:-ºÖjÆ?#'6Êv@Ã?ô_x0013_Ó*³Ð?÷@t[ _Ã?W_x0019_·!¸©Å?ds´_x0019_÷¿Æ?Y¡B_x0002_ÔpÌ?Ü¢dNsVÇ?_x0010_Tñ_x001E_ùÉ?ÑáëÐ?ï_x0003__x0017_V?Ç?l
_x0001__x000C_ß&gt;Ï?ídLOÏzÊ?_x0004_T­¹*Æ?_x000C_ÚUÃ_x0005_Ì?d×¯_x0006_ ×/Å?kñ½ÁÂ?e_x0013__x0003__x0018_\ãÄ?õb»¾P_x001A_Ë?e_x0005_Yo_x0004_Ë?7)Ñm_x0012__x0007_Ê?&amp;_x000E_7yîÇ?³w_x0007_¬Ê?¤ûñÁË?BWÍäBÃ?Ø'.¼`¹Æ?Ë8l'$Ì?ÀaNÇ©Ç?¾;ä¢öÞÍ?F¤ë_x001F_¼'Ë?Ëµíy9Ç?Øµ:_x0013__x0010_Î?%X_x000F_uQÉ?jbNÜ_x001D_É?;.µ\_x0008_Î?©Qµó'àÀ?»:p«Â?à_x001C_6Z_x0010_¾?$¯Ã_x0016_Ã?Ô_x001E_ä¢J_x001B_Î?ê¡Â_x0007_b#Ñ?5/=[¤Ê?_x0004_vÚôÃ?ËSÃ_x001C_§È?ËÇÑ0àÉ?ÌS_x0002_+ØÎ?K¯j-_x0001__É?_x0002__x0003_mz_x0001__x0014_aÌ?ûw_x0008_M§Å?_x0007_}_x0005_`ªKÎ?_x000C_Ä_x001D_èÏÌ?»O·[Ô_x000F_É?_x0014_)Æ²ÐIÀ?ú/ yÍÛÐ?µ¤,÷aÀÆ?d_x0019_~B_x001D__x0013_É?8/_x000F_V§VÆ?¤Eç@_x0005_µË?|_x0002_¡3ôÔÇ?ð¢2 "ÈÍ?0ùëý¼6Î?wñ[_x0014_Á?Ég]ñ{_x000B_Å?¾"$ZæÅ?._x0015_PtMÒ?4æ_x0016__x000F_6Æ?³¦iÁIÐ?ñÂrÌ?DMª ÀÍ?LâdåÈ?vftp'Ñ?h«_x0012_¤wñÌ?µÂïÃ?k_x001A__x0016_ÞÇ?:7ç_x001C_Â?í³ºÔîÄ?_x0004_%ÖïÆ?mÙ~BÆ?k\ß¨_x0002__x0003_T2Ç?{)_x0018_ÿÇ?\È7_x0010_ÒÃ?OFc]øbÉ?ÕMwÞ¯qÈ?_x000E__x001B_ÊªãÏ?Ö~,æÌ?:³c÷_x0003_Ì?5_x0002_z:_x001B_Ã?_x001E_ùuXZÐ?e_x000F__x001E_1p\Ê?_x0014_EêvÓË?H&gt;{åT¿?_x0015_AN"¾MÂ?_x0008_ÂÇúè!Ç?kS_x0015_ÅµÊ?[¦FÆ?_x000B_å9WPIÈ?bé@Ê_x000C__x0019_É?x+_x0014__x0008_.£Î?bô¦)I_x001B_Ë?_x0016_c±&lt;Ð?1Ö»_x0007_5Ã?y¾_x001F_1_x001C_5Ë?ú~v`ûÀ?ü¸_x001F_JÊÄ?õá!rkÌ?äuh_x0015_nÉ?_x0005_øU_x000E_ÍÌ?_x001B_Q_x0001_C8½Ã?Øï_x0016_H«@Å?E9_x0017_@_x0004_ÔÅ?_x0003__x0006_í×_x0004_qã³Å?jßfm_x001A__x0017_Ñ?¯ÜÞT_x0003__x0011_Æ?å7jïôË?ý_x0001_às7Ì?A§°\_x001A_êÃ?«×YøEÏ?/\ê&lt;àÌ?_x0006_®£^äÉ?Ì_x001B_=Ó,ÅÇ?_x0004_2AVµ_x0003_Ç?úðT_x001B_6Ñ?¼?"û-É?M¿m¯¼?_x0014__x0002_ÌW_Ä?_x0017_Ð_x001C_UÈ?K;ÆÅóVË?_x000B__x0018_¤V!Ë?Eå¼ç1Ë?t_x0004_Ù_x001D_m×Ã?_x0013__x0017_çÒ_x0017_JÍ?µPP%B~Í?ÈtÄTI¿?Ê·ñHÄ?X'_x0003_=È?Ìè4sÎ2Å?Æá_x001C__x0011_Ð??ëäÉð½Å?ÖnõíÄ?ÑøW_x0017_PkÌ?w_x0005__x0016_zÌ?Â_x000C__x0003__x0007_W
Á?_x000B_t¬Ö"_x0017_Å?PL!@óp¾?ÛË]¥_x000E_È?vY_x0018_)_x0002_(Ë?_Ý¹2{Ç?Á_x001C_1EXâÊ?D`Ù*_x0014_É?ö·2uÀÆ?ûKÚìÜÅ?ÎYm¾G¿?_x001B_Î_x000C_6_x001C_É?$²Ó÷I5Ç?_x000E_a¢ÜzÑÄ?_x001B_uxïðÆ?Ú¬_x001D_÷û%Å?Ì¹$cKÏ?uþM/öHÅ?zá¸e0ÝÃ?o«!hHÄ?8+g¬_x0001_1Î?u9%$HbË?Øá_x001D__x0005_ÉGÇ?UÛªxw_x0011_Ë?$Ð_x0006_Þ+ËÊ?_x0004_ _-_x0002_¸Ä?,¯_x0016_p"_x0011_Ä?_x000B_Ù¡+mNÃ?ãmg°úÄ?_x0012_Z3^_x001C_-É?K_x0015_&amp;LBçÃ?«;ZÚÔË?_x0002__x0003__x0004_ð¸ö?Å?TáÔô_x0003_Ï?ä{Ý°{Ä?Ng_x0001_§«®Æ?`·mtÈ?íc_x0015_ã¥OÉ?ì4'ÿ-SÈ??¶BJÀ?BNÛ_x000C__x0013_Ë?Eu$Ã$Â?À»sÇ?j_x0018_¯=ÔÊÎ?0®¹WcbÅ?üÐØÆ?DK Ùl_x0017_À?È_x0015_psX_x0012_Ï?KâÑYPÊ?óÙ&lt;ì Í?éf!±_x001F_,Ë?à¯¯_x0017_s?Ñ?«ÍáÎË?Ëâë¦_x000F_~Ï?±È¹_x001B_Ç?æw°¾_x000F_Å?;o\oÁ?e·qÄ*äË?T_x0007_*@Z÷Í?_x0014_¦òºFÉ?_F§_x0014_jË? {r{
_x001B_È?s ©e&amp;NÅ?å_x0014__x001E_À_x0002__x0004_ØJÅ?xÃ
n/xÍ?§º¨ý¬Æ?_x0004_ÞÎ?_x0003_y_x001B_*z_x001D_Ä?&amp;¥Û×u\Î?_x0005_~è_x0014_&amp;nÏ?¥u_x0016_S6Ê?ðZ2_x0012_(Ï?IÌÖ(UÇ?:¦ËèúÈ?_x0006_d`@¤Å?¬¬þ_x000F_Ð?¶Ê_x0018_äÐ?ë
Íî¢bÆ?%6S/_x0019_Ì?)SL&lt;#Ì?_x0014_n=%(Í?¥J1¦ÍÊ?Ô1sô_x0017_$Ë?,¦ô+FÅ?%Îá%àÔÇ?2=_x0010_¨Ì{Ð?ÌÈ·¹"ÃÁ?_x0016_6p&amp;Ù_x0001_Í?ZÕuBùÈ?KÞu»ÛÍ?D;@[èÊ?ý:_x001B_T°_x001E_Ä?c`¢_x0010_¼³Ñ?OP¹ È?[(æWÌ?_x0001__x0002__x000F_Íd/­É?;îû:0Ê?~p_x0008__x001D_*%À?¹­©EvÇË?_x001A_Èa§_x000E_ÔÁ?þÁ%aoÍ?ÅåQ[_x001B_È?=5cÛ¦_x0007_Ã?Ø¶_x001F_¦_x000E__x0011_Ç?ä(}VÆvÎ?ÜÌo:ØlË?ÄVïßÌ?&lt;©lo_x0006_&lt;È?Õß_x000C_V_x0019_!È?Ô_x000C_'Â_x001E_Ã?ËoÞO_x001B_Ä?¦_x0019_&amp;|Î?Ò_x000C_ð®*Î?dþD²ÝÙÍ?®Ó}Ë_x0011_Ë?_x0003_¨ $#+Í?Ù¦-ç*Ã?Ól_x001A_êáÄ?z¡íú_x0004__x001D_Ë?®_x000E_=_x0019_weÈ?¬ Ì¶&lt;Î?í_x0007_X¯Ð?F¹ktUx¾?D*L_x0015_Ç_x001C_Ç?Z`à_x0017_À?_x000B_ÄÕ 8É?OH5_x0005__x0001__x0004__x0003_øÇ?_x0015_=mÌ?ü×-_ï¥Ã?åÚõ9úÊ?Ë_x0018_aXN_x001D_È?[$søZ=Ë?é_x001F_ÊN½s¿?Û T¥HâË?ÜÕ{Â_x0002_®Ä?i² ZÛrÍ?5ÎÕ$Ì?$¤P 
_x0006_Ä?/òÓ½é¡Â?÷ªZîhÎ?¥6åLPcÁ?!h²_x0010_Ê?b+_x001E_ÔÆÈ?5çS_x0004_@_x0003_Å?§È_x0010_2hÎ?H=+oSÁ?x_x001F__x000B_zÓ1Á?4Ðq_x000B_oYÈ?¤&gt;Ô_ãÈ?_÷{Á_x000F_Á?+3ZLÀÍ?n_x001C_C¨_x0011__x0007_Ð?áuX_x001E_eÊ?û|V_x0010__x0019_±Ë? ðNÇDÌ?bµ À§Í?6_x0018__x0003_w;&amp;Ï?JÞÞ=µÊ?_x0003__x000C__x0004_R²õ¼LÆ?¥U_x0002__x0010_N_x0013_Ê?_x0004_6ÁL Í?Ìî_x0005_$¾ìÃ? ýõ"_x0017_FÉ?Ì0ÍÖiÇ?,*B6#Å?kº*¯ã_x000F_Î?Õ_x001C_Ó×_x0007_ëÃ?¨åå¶Ç?ð9¾SÈ?À)m_x0018_XÛÊ?´ÉVÏ?'oÀó$pÆ?Ìk5TÇ?Ì1_x0007_g_x001B_Ñ?t«4RÊ?m¾G_x000B_bÌ?¥_x000C_¹^Î Í?ßU9ãG°È?×Wç/Í?xp¨yéÈ?u%È_x0015_Ë_x0015_Í?6sú»èÅ?ô:Z²$gÈ?E*L?_x0001__x000B_Ê?_x0006_è_x0008_W6GÈ?¶£_x001B_2F+Í?Âµ~¥W_x0019_É?6ú+NÂ??Ä+%¦EÈ?V8_x001E_(_x0001__x0003__x0014_Å¾?ÂÝ~?2²Ï?TZÅ%©µÉ?N.©!Î?ª_x000B_éÿÑÊ?j_x0016_ç Ñ?¤Ml»hÆ?%¥J¥UìÁ?¿-äË?º_x001B_e^+ÖÈ?Áíb&gt;Í?_x0005_ #*9Ñ?¼±_x001A_ÒÍ?LPãÚdÄ?î_x001F_Tç_Æ?Î½ßÞEÉ?Åöm=ÒÕ¾?_x001B__x0013_õaÇË?-7Ðj¥ÖÇ?û_x0003_ÄOÄ?Ôû­1iÈ?¾&gt;¢YÍ?sð5Æ¼Â?¹_x0017_c6º«Í?_x001F_·h¼ÀÆ?Sí_x0013_ÅÅ?|ìâ¦ÌÅ? °8d7cÆ?+ÍßçÆ?_x0002_Cõ _x0003_ÿÂ?Ùy)Ä?«~«xDÉ?_x0001__x0006_Éeß3cbÂ?©_x0015_Á_x0015_óÏ?öÂÁ_x0003_SÈ?ÌÎEh_x0004__x0013_È?2_x0015_û½À?=«ßâù_x0006_Æ?mÚ&gt;MqÆ?_x0010_Iç½øÄ?D&lt;ßüÍ?_x001C__x000E_/Þ|hÄ?åµÖaÔûÈ?Î]½!ÞìÂ?Ñî_x001D_TàÍ?\#vz_x0005_Æ?¢_x000E_Jøö½?8ÓpÃç_x0007_Ê?¸Xí|ÈÈ?ð¯_x0013_ó»Æ?_x000C_Êî_x0010_^bÊ?½LàÅôÊÃ?Æî7û©3É?¬1*=Î²À?.è¿B?Ä?[xnÿRÄ?U`5U¯Í?±¶éÍ?-¥¯_x0012_ÏRÄ?v3L°fÈÄ?_x0015_Û_x0002__x001E_Â?eH_x000E_íÇ?«£r¬zÒÉ?m_x0007_Çe_x0001__x0003_x&amp;À?+Áë_x0017_Å?_x0014_[Øµ(sÊ?+*Ý
ÙÍ?¼¼?³_x0016_Ç?ËÙÝWZÂÆ?L²¢ÀÊ?¬_x000B_t$gÅ?¤$êH»É?_x0004_§_x000B_º3ÁÄ?÷Ä_x000F_V\Î?_x0013_ØWù|¶Ê?À+ða_x000E_Ï?úÞyøØ¦Ð?z+&amp;_x000E__x000B_Ñ?&lt;"ÀÂÌÎ?ùDõµg¶Å?\_x0003__x0004__x0015_°£Ç?ÌÔ_x0013_pð¶É?ô#h/&gt;ÐÈ?º¹_x0018_ASÐ?_x0014_í_x0016_(%îÄ?Gþw1&amp;_x0002_Å?d`C+$É?#ú·©_x0001__x0015_Ð?_x001D_ðT9Ñ?ü_x000F_Væ)_x0006_Ç?6cü`_x001D_.Ç?ÚdÍÁ½
Ñ?¼&gt;_x001E__x0011_úÌ?_x0017__­aíªÅ?Ä±$qy_x001B_Ì?_x0003__x0008_%{ÄYOÏ?_x0004_äDÈÿÎ?_x0012_9h£Æ?e_x000B_U _x0012_Î?4?Ð_x0012_;_x0013_Ç?$ÑXìé_x0010_Â?DýÐÎx
Î?uà²ætÈ?.ø_x0002__x0007__x0008_È?TCåô_x0012_Æ?JK-"åÏ?+aæù_x0001_ûÊ?sÉÊ$¾ÒÊ?¤Rþ9äÄÈ?L&amp;a_x001E_;Ì?õn_x0004_&gt;DBÈ?ô_x0010_WT§$Å?«Z°_x0011_qÉË?§DÒÁ÷Í?mËp_x0010_Ì?CNb³`îÏ?._x001A_Þ2@_x0005_Ç?¼Äv:Â?Ï|°1Á?S¿Âôc»Ç?õ6å±Ç?j(â}oÌ?ªöþ§#bÇ?RR.OÌÐ?¤í_x0016__x0006_Ê4Ç?mÀæ{_x001A_Î?ì&gt;¥_x0002__x0003_õÊ?ÁÓi÷ÁË?ZÍL²Æ?_x0008_÷çæ"Í?©UÖß?üÌ?­'RÞÃ?_x0007__x001A__x0003__x0019_tÉ?ãè:O®äÅ?_x0014_D_x000E_ç_x000C_Î?u@¾Æ?_x0001_=¤.Æ?_x001B_:¡¾©£Í?l_x0006_v_àëÁ?2_x001C_(ÚÂ?³PÔ¦cÉ?FKf_x0011_¹È?_x001B_©OZ_x000C_ÜÈ?,¦_x000C_ÕXÒÌ?·XxpL_x001C_Ä?5Ë{ñ³Ê?_x001B_iÇ=_x0011_;È?b ôÃRÑ?tÛÄ Ì?ñæyÿeÆ?_x0007_¹¦ÝÐ?Î_x000C_ï$§È?o.}à_x0002_Á?Å;½_x000C_Ä?Î$Ô_x000F_'Å?Tûy_x0003__x0012_Ä?(ËÐÉÇ?~s*ëÅ Ä?_x0003__x0007_­ânýcÎ?²&lt;_x000C_hÇ?&lt;ê_x0016_\L¢È?µ?Ý¸¼_x0005_Ï?¤/ì$ÝÇ?²yWTþÊ?É~¡^nxÌ?ù_x001B_,¢_x0016_Æ?_x0001_£ôÝDÆ?K®£þ®wÊ?úÙKñÆ?Ì%¨J_x0002_È?x_x001D__x0018_ÉQÁ?_x0006__x001E_k_x0018_7¸Ç?ôM\ùMÊ?Eó_x0015__x001B_óÊ?Û¬TÙ¾Ë?ô_x0006__x000C_t yÇ?ÅÙÄz:ÂÂ?H×Ð¥ýÄ?_x0004_F_x0018_ìíÏ?Õd_x0017_`ÅÓÈ?R+1ÞÿÌ?g2Úõþj½?de5&lt;_x0018__x0018_Å?_x001A_\®#xFÄ??§´;ÞÍ?M²(ó)Ç?K!ÝÂ&lt;¦Æ?Ó¸¢°ZÆ?ç_x0005_R~_x0019_Æ?[óÓþ_x0005__x0006_¾éÀ?_x000C_áÞð÷äÀ?ÓnGø_x0002_Ì?ÛÇá$+È?%kD xÈ?W _x0001_eÕNÉ?_x0008_ðd,@!Ê?Èsî_x001B_Ï3È?ôµG¥_x0016_¿?&lt;^A9®Ê?ó`
_x001B__x0003_ÜÎ?*Np_x0015_§CÄ?Ô_x0004__x0004_&amp;+Ã?pâÊ?Ü7:x³É?soô©Ã?È0õôÝÞÆ?ß÷T^NØÆ?4D¥Tß&gt;Í?¥«ËCëåË?8oßÙ{Ê?^Õ*;_x0012_Ò?»/ßÅ?_x000E_¸6_x0015_÷Â?J¯¾¶u"Í?ÌWJK_x0017__x0006_Á?u4æ_x001E_UË?eËôþyÅ?{Rè_x0016_ÁòÉ?_x0012_jc@¡Î?vÊ_x0008_¿NÎ?L¦ÙÏ@-Æ?_x0001__x0003_%i_x0010_µ.WÎ?V{æEEÉ?_x0002__x0004_'þ\8Î?:-TBÃòÇ?ïW´¥É?Û'¦HFÇ?£)ÆÏ1Ê?I_x0011_E~ÐÅ?u_x0003_#F\¡Å?_x000C_n7È&gt;Ç?_x0001_Îv_x001F_õË?eµ_x0013__x0012_7FÈ?2²;|5(Ð?ëxïwÎ?ã_x0010_í È?_x000B_H _x001C_b_x001B_Æ?Ü=ówÈÁ?ýQA_x0018_îÈÐ?]x»¼¥À?`¦mxñÍ?_x001C_&lt;Ô"¸É?LVc¦¯È?»{°ÚxÆ?['S"«$Á?SÙ_x0018_X_x0002_|Á?dN_x0003_(Ö3È?_x001B_#NÒÆ?U_x0019_þ/"~Æ?gX_x000C_ª¾@À?âQ`ÅÌ?»&lt;á'¼ÏÉ?»C¡¡_x0005__x000C_¡_x000F_Ê?ä=\%CÂ?«&gt;U^=Ï?×_x0015_·5È?_x0013_Þ_x0006_áÏ_x001E_É?Ú_x001E_XeÃ?;Õy·_x0002_Ê?åJ¢6}Ã??ÚùÀIÈ?,[¾É\àÅ?_x001D_Qù²Ñ?0¾.ïÍ?_x0006_Ì_x0007_¨¶(Î?o_x0004__x000F_iË?_x0004_ÙB¤"Ä?_x001C_ÚE´¸ÓÎ?WZ ÇÈ?Íû^o
dÉ?vÃC5Ì?_x001A__x001B__x0016_ÀÿqÊ?õ§Ë¾k
Ë?_x0008_á¥Ì?_x0004_µBÌË?ó_x0002_«]Ï?õ}_ÏË?W0ÝÃÀ?m¹ÌÆ?k_x0003_¥³_x0001__x001C_Å?Ë ¾_x001B_Æ?ÙN_x000F__x000B_Ì?´éoLÉ?ß:UUé4Ì?_x0001__x0004__x0005_=Ú§×É?¬ÓÚÁ;É?_x0012_¤ÖøFkÌ?¬¸ÿokþÊ?_x001C_LY _x0004_áË?_x000E__x0019_Ñ$Z~Î?v_x001C_¨ámÏ?_x0005_ßY_x001E_ÛoÇ?Ùµ4KÌ?9iqñwÉ?Ò_x001B_*_x0003_ÎÆ?ï*_x0010_®Aÿ¿?}«,/Å?ìÒ_x000F__x0019_á_x0007_È? bAnY_x000F_Ê?PÌñzÂ?RçÍÈ?k9Ç_x0012_äÊ?ô4üïÉ?¥.F;Ä?[_x0005_È©Ú_x0015_Í?P_x0016_ /QÎ?X_x0010_Þ_x0004_Ê?äÖI_x0011_õ¼?I±ß_x0002_Ü@Ì?_x000C__x001D_waÓ_x0019_Î?¼ÍÏÍ?ÌcïUË?_x0018_zåB]Í?&lt;AªÇ¡Å?¬Ë&amp;ÝÁ?W$¿_x0003__x0005_ çÎ?e_x0006_¤__x0006_Æ?&lt;"$3suÅ?_x0015_K¤`PÐ?Ýþcq?Ë?_x0013_2«6áÊ?õ_x0004_Ö¼|Î?\_x0006_Óï3Ì?#odÇüÊ?iÁû_x0004_¥Í?v£_x001B_ï"Å?%¬~C_x0015_~Æ?bØÆ_x0016_Y_x0011_Ä?§¯_x0002_CÂ?{mk pZÁ?_x001C_yNÃwRÂ?BU,YýÒ?(
mù"¨È?&lt;z0XG×Ä? ($Z Á?f@*_x001B_áÅ?t¯R_x0010_ÍÇ?â4ÆÍ?;_x0019_õn­qÆ?ª¤ÿ­_x000E_0Ã?ë.mÂ#¬Å? _x001C_æú_x0001_bÇ?+Ò_x0014_üÃ?éºõÇ0É?_x0018_fnoÈ?Ù¤6w_x0017_Â?;._x001C_#²Á?_x0008_ #¬l_x0019_È?|_x000B_S(Ë?ÕHã&lt;ìµÊ?ªÏø÷_x001E_Ä?EÞvòðÂ?iE_x000C_µñÍ?d :ÀÃ?yúù_x0010_8_x0010_È?s©Z_x0010_ÜÆ?¶uqÇ?E­¹jÎÅ?5_x0015_ ¨²üÉ?g_x0008_K_x0015_{ðÌ?ávLB]Ç?°_x0004_d_x0003_8È?¼s-þÄ¥Ì?«©Ë_x0007_ÒÆ?·S_x0010_¡Ë?ôL¹rUÓÇ?_x0011_ß
_x0006_GøÈ?çèÓRß·Ç?_ü³/&gt;Ç?mÑÑÓ_x0002_ÆÈ?}_x000F_7tV_x0017_Ë?©ÄÊ2`Ê?4_x0001_oâ]Â?_x0005_Íã_x001A_MgÍ?­ñÑ HeË?&lt;ð1À®Ê?äTï&lt;R7Í?ÅÏã«ëÁ?ñöT:_x0002__x0003_YÈ?(÷un£Ñ?,_x000C_Ø¾PÍ?%±ÿE,ûÏ?_x0015_3­K0"Ç?âÍºbÞÌ?¬d¶_x0014__x0012_éÉ?y_x0017_ï¹_x0001_È?,s`_x0005_Ã_x0010_Æ?«!ÔºÆ?ü¼pãÕãÄ?ä¾3¯}´Í?±²&lt;mÚÉ?Ì¾_x000E_óÄ?_x0006_b£_x0015_RÉ?_x0010_±
5(Ñ?*_x000E_ùÄ?,îj¹ÒÊ?/¯öÞÖË?_x0004_= XÌ_x0016_Í?++DÂ¯Ì?_x001B_|kÈÈ?äýÞ¸»Á?¢ë£N,iÑ?¥_x0019__x0002_µºßÅ?_x0008_!qiæ"¿?=ôã)Ã?_x001B_ÅQSèôÍ?7ç_x0015_E¾?;W§°È?q$¾;4Ç?_x001B_U_x0003_x÷Æ?_x0001__x0002_ü_x000E_ßV_x0001_§È?&gt;ù_x001B_Ôy&lt;Ð?RÎEk_x0011_*Ì?ÔÂº|b_x000F_È?_x000B_#¨3ä2Ç?ÔRSë_x0016_ñÅ?õJáhtÆ?r¨i2FÂ?Ä_x0019_BÎ_x0013_dÇ?¾ôbv¢Á?U0¶7GÆ?Z¿._|Ç?¸)ú2kÐ?mrFÇÃÄ?Öbè_x001C_ÖÉ?¸©ánÓÅ?õN-ÙÉ??·^ò¯È?¤/ñ_x0002_Ä?÷_x000C_:Iô_x001F_Ç?¥Ôk_x0005_úÁË?_x0007_õ}ZË?OZÃ_x0007_$jÏ?×B_x0014__x0007_WÇÀ?_x0005_~_x0008_b¸&lt;Â?¬c¨[ÖÌ?
~MäÂÌ?5lÒ§m_x0016_Å?!_x0004_m_x0015_¸"É?¦²W_x001F_ý_x000C_Ð?ë{+?XMÎ?ÿPj_x0008__x0003__x0007__x0010_öÌ?&gt;g "_x0015_È?_x000C_&lt;_x0001_â_x0014_Æ?k×TañÅ?_x001B_¢qÛf_x001B_Â?ü_x0002_xAÄ?d4K(êË?µ6_x000E_dîÍ?&lt;\U_x000E_ì_x001E_É?ltÐ%Î?·xâÝ§È?©¿ÕÅ¾?nÔ¼ ú£È?_x0015_ÄSWÏ?Tî({"ÜÌ?_x0012_æñ$_x0002_Ï?9
îí_x0017_¿?-_x0019_²xê±Â?$ÇT°³ÂÈ?ÌHÊü}¨È?d2µd5ëÃ?[ÐÍ_x0010_EñÉ?ä_x001E_3ðAÁ?7zuýÏË?DãFhjÍ?¤PW£Í?_x0004_Û_x0016_~ê~Ë?DÛhiÄ?DKýÄ_x0005_Î?_x000B_àè×Á?«@_x0006_O´HÈ?_x0014_Ó/YÊ?_x0001__x0003_ä ÅõÙÃÂ?e3ägZÊ?ß_x001E_KªÏ?
_x0010_¯_x000B_½Í?_x0003_¸ºòÉ?Ñà2²?§Á?xÑhLY_x0003_Ê?_x0016_þ©oäúÊ?]j_x0002_ºÔÈ?
ÄB_x0007_LpÅ?\l29Ø»È?UÆ=_x0019_EüÁ?lÒUÏuÈ?ñé³Í~Ë?®¯ÔÎ?×p_x0003_üýË?¡«?zq²Ç?Ú_x001C_ÓÅkÇ?ËHütf_x001F_Ò?Å£÷I9ùÄ?v2&amp;ù®É?ý_x0014__x000E_L¼Â?d!§æ_x000B_È?Ëºb¡Æ?7àêøÏ?h¿ºÒbfÏ?÷_x0004_ru&lt;eÒ?ÿÅÚªÍ×Ä?ûýÓ¨Å?;l_x0017_x_x001F_Î?µ_x001E_®lÊ?táÁÍ_x0002__x0003_ë1Ì?«z1í5$Æ?¹¹_x001A_/ÊüÆ?¥ityþÍ?Cq­¹"#Ë?_x001D_û2H_x000F_³Ð?ýÉ
Ë_x0008_Ð?Ü&gt;{ä¤_x0001_Í?.üÂz¯¥Ê?Û}&amp;-öÄ?E1¶Ð~EÍ?Ýÿ@5Ì?¡óür52Å?©Ü©FòKË?°\qýjfÆ?­QÃS_x000F_&amp;Ì?Å»_x000C_ª_x0007_Ç?ÃÌ-,_x001C_Ä?ÌÎíl@dÇ?_x0017_ä×Aõ.Ã?Ë Ö3Æ?L_x0014_[üú²Å?Ù¬_x0002__x0006_ZÃ?dåä_x0019_n7Ä?wD÷F÷À?ggñÖ¿?¶ô_x001B_ã¦Ç?_x0019_ñGetnÌ?dL _x0008__x0014_nÈ?Dÿ4ññÊ?ÕGÿ_x001B__x0006_QÈ?_x0014_~`_x001E__x000E_§Æ?_x0003__x0004_K_x0006_¢Í_x0010_Ê?ûI d_x0003_mË?Îñ_x001A_fÕ_Á?­_x001F_(´&lt;Ï?e|ÛJ6Ä?p:CUV_x0001_À?÷äPFú÷Í?T½Ï?t_x0017_qÌ?WÆC(_x0016_ó¾?)v
ùÃ?ÔVÔþ D»?k;¶Ë_x0006_ À?Õæô9
_x001D_É?mºZ?Z[É?_x001A__x0008_YÂõòÁ?2^6sîµÅ?©Áç\Ð?Y­^BL·Ë?5YÓªôÁ?¢-:Ñ4tÄ?Óî%¢©FÀ?»À_x0011_©Ð?9_x0002_ðcùúÇ?Ña_J_x0008_ÅÐ?tJ¥µ_x0004_&amp;Ð?¡]*h*|Ê?,ÕÄ&lt;Ä?þAßàÇ?ñ&lt;._x0016_¦¹Ê?_x0016_Añe¿ßÐ?_x0002_ÿ/_x0001__x0003__x0014_Ä?L_x001C_ÕÇ Ã?IB?í\E¿?_x0019_ì&lt;Ï?E_x0006_å_x0019_È?&gt;YqjÓÐ?):À_x0017__x0019_YÃ?«jcl'Ð?_x000B_èçz³KÅ?ôÏt 8É?_x001A_e4_x001E_CÆ?¬mÃ¶Ú¹Ï?_x000C_.*ÖP_x0017_Ã?Å_x001D_qì Ä?_x0008_»¥uUÊ?_x001F_=Å|lË?õ) 2¨%Æ?e÷é_x0010_Í?ïðs]×Ð?Ô·eø_x0003_ÇÆ?_x0016_ß_x0016_0äÀ?|AUég_x0019_Ð?{_x0007_ÞmuÕÇ?{_x0008__x0003_S[äÌ?øén_x0002_CáÇ?æëÙÜ_x0012_qÈ?QÊ_x0019_ñ SÈ?©²¸_x0014_áÈ?vsP}Á?Vñ_x000F_×b=Æ?sAKgöÅ?;ÃwRÐ?_x0002__x0006__x000C_wÀ
Æ?{WX_x0005_&amp;É?_x0001_ÃÐ"ºÃ?T_x0002_èÇ_x0004_Ç?Ü_x0008__x000C_Å?_x0011_D¬Í?Ê_x0015_Ô
ÖË?*5É³_x0015_¾Æ?fOåMiË?iTß2¸òÈ?ô_x001D_¬_x000B_NÏ?«+iÈ?!_x0008_1_x000F_þÅ?a]ý¹ÇÉ?Ë·DUOáÊ?ÜóíèÄ?ÑvãùWáÄ?é-BY1Ï?}¸½235Ì?;æ¡Qé*É?ý2_x0016_1_x0007_NÃ?ã=®:SÍ?t_x0003_]ÄÄ\Ç?[qÐJöÆ?ü^ÌÄJ_x0015_Ë?¬_ÚHÉÍ?Ò`JÛnÊ?òâÉ-QÇ?æ:zàÚ&lt;Ç?ä&lt;ÅªìÆ?_x000B__x0011_äH$Å?~á_x0001__x0003__x0006_É? \ %ûÀ?Ëë.ÙVÃ?kÆT_rÊ?I¿ßaÔ®Ë?$V¤_x000C__x0001_Ì?22Niî{Ë?c3P´Â?[_x0001_
àÅ?5þÐ«_åË?¢_x0015_'û7DÀ?V¹¹óóÉÆ?_x001E_Y_x001A_»£CÈ?]Çò(oÈ?ÙËH5¸Æ?¢r3xzMÊ?UWp@é_x0001_Á?+m_x0007_lØÅ? _x0007_üý_x000E_ãÈ?&lt;©ÇpÅ?¦½/Ë§eÅ?Ì@!bhÂ?_x001C_wËÝw´Ë?;M«6çÍ?7àEFueÍ?Ì_x0017_XµNðÎ?G_x001C_a_x0002__x001B_OÅ?ÔâH£jÅ?}_x0001_úçS¯É?LP®aÞøË?õ5_x0005_}õÙË?9eîÞÜÍ?_x0001__x0002_­¹=q¥!Í?«y¨Õ÷Ä?_x0004_Ça¿íÁ?¶è©
Ì?)F_x001B_
Ë?[5_x0018_¯ÔË?õ_x0010_VãZÉ?ã½_x000E_Ò&lt;Â?aUòÉ?Âáý1'Ì?ÅÉá÷æÊ?|_x001E_uÚqýÆ?Ö_x0017_´S}2Å?@\?ÛµÌ?9|_x000E_µ_x0011_ºÀ?4ûò!@§Ç?ß_x000F_ñBÊ?yM-4_x000F_Æ?ÖëÕ%ÓFÆ?î"M¯|_x0007_Ð?¶Je0_x0017__x0012_Í?5ú2bÉBÉ?èI)ÏjÏ?x®õ¤[^Æ?³gÿf÷³Ì?_x001C_)Áá
Ñ?{_x000B_ð÷§¥Ð?÷_x0017_ê*&gt;Ð?ìF­. Å?GÌ³ïi¾?U_x000C_Â³Ý¿Å?3ñÁ_x001D__x0001__x0005__x0014_Ð?£º.´É?_x0005_Ï^piÌ?ÜÈ¬_x0018_Â?22í*Ã?è§¡Ë-Ñ?,¨$±Ì?âÓÇÁÄ,Ì?±øc«_x0004__x000C_Ä?È$¸WF_½?Û´_¯ÄøÅ?¶.,¼;`¾?¬.(-Ò1Ã?õF³ÌúÇ?Å?ðÊÆ?_x001F_µ·m4É?_x001B_t_x001A_9@É?|Ú½]_x0013_Å?f})ÑÌ?yNé_x001D_Ç?ø¾þKõùÍ?¸_x0015__x0012_%0Ì?ó¨&gt;uGÍ?,Bª Ñ_x0007_Ä?%_x0003_@0ÀÄ?»À_x0017__x0006__x0002_¤Í?°~/vÅ?¬zËaö_x0014_Ç?_x001C__x001E_¨óRHÍ?_x001A__x0011_Æ°XÌ?\r_x0014_5È?´_x000B_»ÏÁ?</t>
  </si>
  <si>
    <t>0553c8bbb17836caddeabfe1ef27bfa7_x0005__x0008__x000E_ ;ÖüÍ??9_x000E_e*RÎ?O_x000B_óö²aË?LÛk·TYË?_x000B_L¹_x0013_svÂ?Ú
.\jÂ?H±ßÓ_É?â&gt;ÂS]ÁË?åã_x0001_º§´È?_x0003__x0002__¢þÈ?Z;+§bÆ?zJÍmÓ)Ë?_x0014_jyL]|Â?u¿ÈvÏ?g®´}ÓñË?yý}_x0007_ÈÄ?_x0019_JâðÇ?oR»è' Ë?TÆ£§ÝÀÈ? è'·Å?ÌKs·´cÅ?Z·¹ùÊ?ãa(W¯ÝÁ?xÍé2É?uk]_x001F_ÓÍ?{
ïî_x0004_Ò?ã_x0001_k_x0006_N$Ï?ß7©_x0008_çÊÅ?­ôÏÞÂÊ??Ã¢«`Á?{2¢MhÃ?#­St_x0001__x0002_mØÃ?-@oØÍÃ?åýYù_x0019_É?ãúwqpÝÐ?_x0008_U_x0001_­iÈ?_x0003__x0015_3æ½?èÐ|_x0011_p¿?é6ÏÎìÉ?öx=_x000B_¼Ê?XyÇq_x0010_s¾?%×ÎUB
É?õ/UÑàÂ?dsjýOÉ?Òô:¹E¶È?åJ8£¼_x0003_Ë?K_x0005_ü=còË?_x000B_=i_x0018_£DÅ?¬ïXé4È?TK _x0016_»?_x0014_Ú_x0019_lp¢Ë?è»¿L|Ä?ÕÅ_x0012_ËºøÈ?CÞM®_x001D_Ñ?Ì _x0003_0æÃ?ôHÃjYÄ?©Þ*¼NÄ?6TÄÑ/Ì? À0d¢Á?» gçäË?_x000F_mWÃ?MøàWÏÎ?Óâüï,ÄÏ?_x0002__x0003_k&lt;òFÈ?ú² dÄ?EP( &amp;Ä?HiIÞÂ?_x0015_ÿN+Å?e®­_x0013_ÇË?µYUpåÌ?&amp;3°_x0003_pËÂ?Õ¢º&gt;Ì?Q_x0013_eï÷Ê?ï2L ËÅ?Y.ÏpÇ?ÜÈ_x0019_&lt;4÷Ã?\Ñ_ÌÉ?,ègà{µÊ?
_x001D_;u8ë¼?4çsåÐZÆ?_x0015_òMAÑ?_x0017_é_x001A_&amp;Å?¨mdÓÄ?+Ì³nJwÈ?ËÀ«¿ÜÍÅ?_x000C_¾{ iÌ?P;]=R¿Ð?_x0011_L
È_x000E_`Í?Å4~Os_x0012_Î?_x0001_ô_x0005_7&gt;Î?õáAvEÊ?[p_x0017_Ö_x0015_ËÄ?¬¦Ú&gt; RÅ?_x0013_Ûâ._x0018_Ì?áw_x0001__x0002_ÃÀ?d;XKæÎÆ?ú÷ÇLqÉÐ?k&gt;×øÎ?_x000C_­@åD
É?é}%1Ê?"§3ïvÈ?_x0016_Ë{ÅRºÊ?yì_x001D_!_x001E_ Ê?_x0014_ë¡.É?¨Ò@ _x0001_uÅ?«bØ_x000B_Æ?È*øÑ_x001E_BÇ?l:_x0001_ `Â?×s_x001F_ÌÛ:È?Ä_x0011__x001D_Ãº+Ì?Ó¸}ÆþÚÈ?Ó»CÉ,hÐ?»]Ò¨xfÏ?_x0016_.4[_x0018_Ê?_x0004_dí®o_x0006_Ì?'@´ (Æ?u?MÙ_x0019_Ê?¸fm6}0Æ?ëßÁúÎ?R¢ûz=,Ð?DCíàiÓÄ?|ÊD?áÁ?°çQ&amp;_x0019_^É?¬ßþ[ÕÿÇ?_x0008_IÁPÄ?_x0002_nCv_x0005_Ï?_x0001__x0003__x0003_ö6UêYÐ?ó_x000B__x001E_î_x000B_Ê?sP8lDêÉ?_x0008_d:Ý_x0014_YÇ?ÉãÍ{´úÆ?5ús÷ÀÎ?{Oï_x0010__x0002_Å?_x0006__x001D_k#cºÍ?LÏÿÆd_x001F_Í?+_x000B_â.ÖÏÇ?4.ÅÖBÅ?;_x0014_OÍK#Ñ?ÜU_x0005_{Î?×®&lt;µ6lÊ?L®t_x0007_(±Æ?¥¾H*pöÍ?_x0018_z_x0019_½?Ì5U_ Ä?lÑ_x001A__x0004__x001C_Í?±¨¥|öÇ?÷H_x0013_@6_x000E_Ç?ÒÅ3Þ²Æ?_x000C_×T_x0008__x0018_Î?¥][þWÀ?}_x001F_dú3ÕÁ?s-ûÃ?Ü_x001A_|jÊÉ?¶¹MÎ?Jÿÿ¯Â?ÕëÜ[_x0016_IÃ?Û_x0004_ùOCÅ?_x001C__x0012_n_x0003__x0004_ì4Ã?¹¹_x0002_ØEÉ?ÄàÙ_x0011__x000F_Ì?°¨_x0016_päÄ?Ðúÿ_x0010_àÅ?ÓÆFÙmÅ?-,ö_x001B__x0004_Ð?k÷ëÎlÍ?8Ô_x0004_&amp;_x0010_¿?,¹ßEKÇ?HÇ?¿ì79+Ä?·Z_x000C_ñÃ?_x0006__x001A_Hr_Ì?;J_x0013_WCË?÷é¶µV¿?TåqNàíÀ?_x000C_­í$µ|Ê?_x0015_Ï_x000F_Y_x0019_Ì?i_x0005_ÐÛ_x001F_ó½?Þ  óÊ?_x0014_ÎVÞ*6Ê?Z6_x0007_Ò_x0001_Ë?_x0016_m2k,É?&lt;Ì¨,¡ÅÏ?BçÄ_x001B_ÌÇ?ñL_x0005_w_x0011_Á?Þñ¨ç7Ã?»Q*_x0018__x001F_Ç?öe!&gt;{rÅ?gF¦yu Å?b¯¶_x001B_3Ã?_x0007__x0008_4$B{È?«õ7|_x0005_Æ?Tëy&lt;ïÉ?y÷©9 Ì?öf{ßøö¿?_x001A_t­¡òôÇ?ê_x0008__x0004_«I_x0004_Ê?þá(Õ|Ë?=³ Ì¦Ç?ä+«_x0005_M_x000E_Í?üóZç¢ É?&lt;²ôf{Å?¬îD_x0005_qÈ?_x0014_û÷?;É?¨Ø&lt;_x0018_µ&amp;Å?%Çæð¾?¬_x000C_µ;_x0003_Ç?DU_x0001__x0019_ð5È?ËX_x0010_5}Ë?Å6d©ºÐ?F:&lt;ùÌÂ?û»°ÏP'Ç?DÌ_x000C_)_x0001_Ê?g-d_x001E_èDÌ?9¡y" 3È?Ëú»ñ__x0013_Ã?ÕV_x000F_ÁèkÂ?»"Ù~NõË?Ê1_x0002_f/Í?_x0002_é_x0007_'°Æ?&amp;IÅuKÍÍ?&gt;B=_x0006__x0001__x0004_bÍ?ë+¡nøÇ?+¸IÄEÉ?ki_x001E_0_x001B_!Î?ò9T«ÿ¿Í?%__x001D_ß_x0002_É?bù_x0014_âÀÂ?ZÚÙÝìË?Ôñ_x0004_hÎÀ?KdlKÃË?Q_x0003_}ÑÌ_x0016_È?_x0003_):#-Î?U®û8ø}Ä?_x0007__x0004_Ñºµ÷Å?äü°±.ØÃ?v_x000B__x001B_ËiýË?´y_x001D_M_x0001_'È?_x001C__x000C_´_x000C_#©Ã?)kþ!ð@¾?yTJ-ª&gt;Ä?,_x0010_4ï_x0003_Ð?Ö¦¡Åù×Í?jÚ_x0005_Ð?2êÁPäÄ?¼_x000F_ÊÎ?N!9ÇÏ¨É?Ís¸V"_x000E_Í?Å;Ï_x0011__x000F_`Æ?] ºÕBÐ?KEl_x0011__x0006_Ê?Ètá=4Å?;¡Ó¦IÆ?_x0001__x0002_ëu0_x001D__x001F_Ð?ªáõ$ý6Ë?Z|_x0017_!Ë?QhÝn&lt;_x0017_É?)Ë6â³_x001E_Ä?úÉCÂö~Æ?&lt;/e:ðqÈ?;SÆ_x0004__x0012_çÈ?ë)_x001A_zè¶Ä?ÙÄªyÚØÂ?Srç: Ê?,:,ô/Á?"ñÿ@Á?õª+éDôÁ?»©·mÈ?_x0018_^_x0014_/ñÇ?®ÈÜ4²¥Í?T_x0002_o._x0003_ÊÊ?'pl:~É?DA»ÈÃÉ?4êrÉäÐ?¦³¬!Ã?¬qþð&amp;É?;Èæ}°åÊ?2:v+Ã?á¤hX§Ì?dý-Â?¥zVÉÒÌ?Ü¾jßqË?n&amp;WnåÄ?¹má_+Ç?kW)Ã_x0002_ ÷fÊ?YÚ·¨_x0018_àÏ?CÇÄ»R_x0010_Í?°òA¦È?ÈÃÛ°ÂòÂ?ð§#MÈ?_x0004_¨hËÖÆ?û½÷èVÇ?_x0005_P´²ðÇ?­¬eß5èÄ?ÛXø®$+Æ?ü_x001C_nÿÅ?·Ô3Ô'Ê?Ö)_x0003__x0005_r_x0007_À?å=Á©Ì?ÁÍ¡Dê6Í?_x000B_)+_x0001_"ñÈ?d_x0014_Ä"ßÂ?ÎÝn®ÄeË?|÷v²sÌ?ì_x0003_hQs$É?5ZJþF²Á?æÜ_x0007_¬»~Ð?¨'µ_x0008_¼?¨îÍÇIÇ?[_x0015_bÆyÃ?dú¾)HË?ÖJ_x0007_V5PÇ?SËf_x0012__x0006_Ñ?k9_x001A_´PqÐ?ÃO1­MÈ?/úõÇ?_x0001__x0002_pÞ_x0011_Ù_x0016_àÇ?eZ;_x0004_ÒtÄ?@rP7Ë?@_x0019_\åÇ?(A=_x0018__x0017_Á?qëO¯°½?ÙÑ[ZåÅ?UèáJÃ?,S(&gt;jÅ?¼¾ E_x000C_Ï?©_x0011__x001A_´Ì?&amp;^dÝaÍ?[¦ºz¡ÒÇ?tÑ_x000C_½qÅ?µ½_x000B_e[eÆ?ÑÄ¡²;Á?û_x0017_}VÞéÅ?©GÔÈ*uÂ?d¹ðf_x0014_{Ä?á¿ZSDÅ?&amp;²!¡_x0005_dÉ?²çQvw6Ê?L´}B_x0012_ÊÅ?âOâòsÌ?ü»CGÂ?¤l Ë»Ê?dÄ_x0012_³_x000C_À?_x001B_]Í!¶¬Æ?¤=ß\~¥Ç?Ä_x0017_ÊÃÔÀ?_x0002_&lt;²DÈKÃ?_x0005_»H·_x0002__x0003__x0010_ÔÂ?&lt;w±¢Á?ª¼Èå]ÒÊ?T_x0001_ë×CSÇ?|SÃÔÄ?_x000B_Ô_x0013_XÄBÐ?ét dëÆ?$ÜêA!Ã?Ç-a7Á?¬Cµ3½ÏÆ?e@]Æ?X_x0001_¹!_x001F_bË?_x000C_Ga£ñÉ?_x0018__x0014_LîÊ?ïëÇÆaÂ?åq·©¶È?y_x001A_*ÁÐ_x0003_È?_á_x0010__x000E_Ì?×Í²P+Ë?ºtÁÕ¦Ä?ë&gt;_x0010_|_x001A__x0001_Ð?ü(}»ì_x0013_É?ð6²äÎ?«U_x000C_Ð?xDrû
Î?D?yx§Æ?«{ («ÌÎ?t·1É?_x0019_u1WºË?f_x0001_â¨^âÆ?|_x0019_èÏ2Ã?_x000B_¹µe +Æ?_x0001__x0002_ôtT÷ZÏ?âz_x0002__x001A_dË?;uÀ¹èjÊ?J¾_x0018_ËUÉ?c¤_x0016_)¿]Ð?A]_x0006_AÅ¾?G2kÛûÎ?_x001D_U%*Ì?&gt;Þ&gt;'/Å?_x000B_ë(zeÍ?_x001D_½Z¯À?Ô)*¡7È?kQüùÏ1Ï?t_x000E_WP_x000B_Ë?,_x001B_HÌÇ?Ú_x0013_:JfVÍ?Ø&lt;ÜðãÇ?Å-b_x0011_®PÄ?z3XuïÐ¿?úcoÈ¹Ð?á[5FÈ?ÄJñzÕÍÆ?~$_x0015__x001D_ï¤Æ?_x0016_í_x0003__x0003_ÚçÄ?maä5_x0003_Ã?¬&gt;_x0005_=_x0019_:Ä?ÛºýÄöVÏ?j(_x0013_ütË?ÅÀ_x0007_YÖÂ?Òd»Ì_x0013_ñÏ?|lY_x000E_±Í?©ÃÒD_x0001__x0003_dÐ?_x0019_J«_x0006_CÈ?%J]_x000B__x0015_ÔÆ?ZÇ-Ø$É?BG4BãÅ?¥[ðw_x0002_Í?_x0007__x001D_r_x0014_¾Í?_x0012_À_x0006_"Å?_x0005_ÎÃm}Â?Jl¶S£Ç?ôHvÿ|ÁÎ?TkÏq_x0006_­Ì?ù_x0015_&gt; éÌ?8aDp_x000B_wÍ?\¾ø_x001A_ÙÆ?_x001C_¹_x0012_Ï?_x001A_R_x0001_"ÏÉ?ÝY¿_x000F__x0010_Ñ?Õ³I¥7É?ª_x0013__x0012_n ûÐ?Ð7_«'ÁÐ?Á÷¾_x001D_YoÅ?Hhkð[Ç?B]NT_x0005_rÐ?_x0015_ÅeüëÇ?_x001C__x0004_ï_x000B_í^Ã?_x0005_tt_x000B_m\É?¬í½ÉzÀ?5)v·VË?ºØ:öôÂ?L^&gt;3ÂÍ?ìCixÌ?_x0002__x0003__x001B_Æ_x000C__x0003_Ù:É?EÙøáÛÇ?¢^ÏÁ?ËÛÑéEË?_x0007_&lt;_x0010_Î?}UÃyz6¾?(£v¸ È?÷»äR_x0001_Ê?õÖ?ÉÌ?:_x0008_¬ßÐ?%?[fÖÉ?Å[Öt_x0014__x0004_À?ûÆ¾VM_x0005_È?ÚB­.ñÍ?ç¦
Ýè?Â?|ì÷_x0007_*Â?5Ä¿¾Ï?ª­úaî×Í?Î]_x0013_!pÐ?]Dó¬iÁ?Õ_~_x0013__x000C_È?_x0010_Là_x0018_8Ê?UoC_x0001_¦À?_x0008_Ì~_x0007_+Ì? þ¸{Ç?Üû×ÎMÈ?_+¶
îÅ?ká(_x0018_îÇ?ì&amp;h|[&gt;Ã?ê¤@Ñ»íÈ?_x0006_3ì"Æ?_x0014_^Úÿ_x0002__x0003_iþÍ?»Êô3oÆ?å7kÃ5_x001A_Æ?×C¥.)Ê?FÕãßcÍ?|_x001E_ÇIÁ?¹vÃdJùÃ?µ_x0019__x0016_!ÍÌ?&lt;.È¨Ã?¦}ðéUÆ?ë#`ÙíÈ?&lt;ðç±lXÅ?_x0005_Lh)Q©Á?ü¬Àè÷ÉÌ?_x001B_ïö_x0001_õÄÈ?Ç¸_x0004_ ýRÄ?_x000F_²¥ú»?DÚiÇÂ?oj~'_x001A_Ð?®`
ÎrÅ?,GW_x0019_[ÂÄ?_x0015_=ìú/çÍ?Ì_x0006_"jkÉ?cµ _x0002_JIÒ?_x0004_ô_x001A_I£Ê?ò¡0¬hLÍ?_x0018_µ_x001E_a:Å?Ñä_x0014_"_x001E_Í?_x001B_N÷üvuÆ?,@ÒòÍ?º_x0013_TÇì_x0005_Ì?»îédqZÉ?_x0001__x0006_ë
Fy¬É?ÔIG_x0005_YyÅ?J_x0012_Ìñ!Ç?_x0012_H8^RÄ?`µº_x000B__x0019_£Å?\_x0015_eèÖÄ?0+(.Í?dZë«gË?_x0015_öµÿÛË?äeÏ ëZÈ?Ä_x0011_wF6}Â?õ¡_x0018_j Æ?_x0017_í6ÂúÏ?_x0017_*«ÖC¾?9¸ÍêwÏ?Lg%!(ªÉ?ÛTõ_x0019_Ø*À?êg_x001B_s ØÌ?´­2"dÀ?»L_¤°%Å?_x0015_Ôw^_x0002_Æ?Ì_x0007_AJÓ)Æ?_x000C_)UþÓòÅ?_x0006_.`p`Ã?_x0004_l_x000E_­_x0004_Í?À"X«:ÚÆ?Ù4$ß_x0003_Ë?£µô_x0001_Ê?ä9@_x001A_aÌ?sÇ#ªÉÐ?5%_x0001_ýX¬È?¦®._x0004_ SÈ?Aû´"_Å?üÙoàjÙÇ?4ËXÂ?gÍ_x0003_{QÀ?ÍC_x0001_'9É?_x0005_{_x0012_@0YÄ?4:¯]|áÃ?_x001F__x0005_!êi_x0002_Ã?_x0014_£¢¯êÂ?«³ºÓ_x0006__x000B_È?%¬Éî&lt;_x0010_Ë?Ìîá?»6Ç?»WÇÈí3Î?;5:Ð8¬Å?/ÎnUq*Ä?_x0008_]ùù=+Æ?_x001F_Ê}ÊuªÍ?{ïòÝmÆ?üZ}Ê?h_x0005_«4ZêÈ?ÂT°IRuÈ?ð¢Ð_x001D_Ì?ü_x001E_Ð_x0010_9È?Ü^4¸ÓÁ?j_x001D_.åBsË?_x0011_U_x0005_rÆ?kæÝÝ_x0011_ÒÉ?.½ûÉ?½iÛs_x0012_Î?8Ç¦_x000B_ÐZÁ?þè8_x0007_(ÈÊ?_x0003__x0004__x0011_5_x0002_ØôwÆ?D3MÂÊÌ?ú_x0012__x001C_È?Æ?65_x000F__x0014__x0016_èÒ?¤:^¶LqÅ?¢_x0017_ÛF_x000B_Ê?ÍÙ24Æ?¥½ÇL_x0019_È?*¼gÑëÂ?Êlßy~qÍ?_x0016_ÅÌ`ÕÁ?íQJìÈ?_x0007_¢_x001B_d¥óÇ?tôí5_x001A_äÅ?vßÊ8_x000F_íÌ?³§BÎÑÑÆ?¸á£óÛÌ?¸dXVÌJÎ?-i_x0017__x0016_É?7ãûPÃ?E»Èj_x0001_Æ?9WHÅ?ÚK_x001A_¯m_x000C_Í?«_x0006_»p( Ê?_x0008_«ï_x001C_Ã?¶ÈN_x001D_3²Ë?J`lwø_x000B_Á?_x0014_ÚÑ_x0002_ÊÇ?Ì&amp;ÊIAVÇ?_x0014_lTÃë¡Ï?1¬×¦8É?ÌP_x001E__x0001__x0003_RóÈ?k Ê_x000F_É?×ÔÛ@T°Æ?¢Ð(_x0018_H,Í?Uw_x000B_¶³Í?yWR3yË?e_x0006_ârÝÊ?&lt;çñX]¬Â?_x0004_
Âø_x000B_Î?&lt;_x0016_¼_x0008_ÕË?9_x0006_J_x0001_Åº?@dùøHÈ?Å_x0010_ñJÐñÈ?ÜVïlaÉ?åÓxù_x000E_È?\&amp;WhÙ_x0018_É?_x0012_s&lt;õK¼Ð?«Îíg_x0011_Ë?Q_x0016_Ã0CË?¤ð&amp;ÈßÉ?DÃ)Y_x0017_Ï?ìbtù_x001D_ È?±¹Å^N`É?&amp;áàjñ.Î?_x001C_0ói~'È?ÆZ_x001D__x0018_
Ì?ñÃÙý6`Â?5Z._x0002_3®É?;?³m1~Ä?"ÒgñRàÎ? ý&gt;T®6Ë?Ë&gt;Î|¨Ê?_x0001__x0002_nMIU)WÈ?_x0005_3±Ò_x0003_óÄ?fü'[_x0005_©À?;_x0005__x0007_*®ðÊ?ºµ8åÌ?Ü©¢2æ_x000C_Ì?Ã_x0002_É_x0013_É?g*£»_x0011__x0007_Í?åÄø_x0016_¬Ä?D¨²U7Ì?EápË_x000F_³Æ?Äº7Â?µ®RçÅÁÏ?,Y3ÉPÃ?%eÞ¢_x001F_Ì?1j+gÌ?´a©¶UÆÅ?Á°öä¿DË?Tü]=Ì?Õûr_x0013_á½Ç?%Z_x0017_\6ÆÆ?_x000B_jc_É?FhSgëÈ?_x0014_t/ÃßÈÅ?º_x001F_¤Ò_x001B_\Í?f{]ÅTIÐ?_x0011_¯ìÂÀ?&gt;zbVqË?³_x0019_¨S_x0013_Ì?÷&lt;´pJÉ?\ggKÇ?ÛT"_x0007__x0003_ ?Ì?Éüø|ÑÅ?uöd_x001C_:¾?+Ïû_x001D__x001A_Ä?_x0001_µhÂ¹3Ë?_x001D_õ±Ú_x0004_&amp;Ð?_x0005_Á3æáÀ?_x0002_|_x000C__x000C_À?_x001E_Å_x0010_âÊ?EF_x001C_&gt;H*Å?f&gt;x,Y&lt;Î?5k_x000F_sqÈ?µ%ev¿ßÎ?Äê3.ZÈ?_x0007_^fa¡Â?_x0018_{öÎ¾,Ë?Ó_x0006_?ÃSÞÊ?es_x0012__x0019_°ÐÅ? {Þév1Ê?ÊKV||Ð?µ_x0016_L_x001D__x0006_,È?0÷!¼À?Ä;=ØÉ?R%$0Í?µK_x0008_y#È?[pP_x0002_)]Í?ìåöD¶Ê?¸_x0008_Yý)È?nX_x001E_Ï?_x000E_ÔöÔö_x001E_Ñ?¾¼g_x0010_ÌEÉ?åxÏâFÅ?_x0003__x0004__x001C_°öÊÀ?
_x0007_SGø_x0015_Ð?kzwtCÆ?;òn²Ä?db@p¯uÍ?_x001B_ökÜ Ñ?%_x001B_À5_x0002_Ð?fZ}ÑejÉ?åøb\_x0004_Â?_x0015_ô7_x0013_ªÄ?Ù&gt;ñóéÊ?ëõ+*_x0003_ÅÆ?Ë*²ß_x000E_DÌ?ç¶ÓX_x001C_ÇÇ?_x001C_¼º.+VÆ?E_x0006_aß_x000E_DÇ?2@'úü»?côèsâAÇ?T_x0004_Î_x001A_#Ç?¬¼ä`}Ë?,v¦_x001F_Ç?+Å÷ð¢µË?_x001F_·´ô«À?þ®c_x0010_ÛÍ?öÐºûbÇ?¶é¼B¿Ç?ø
kXèLÄ?õ|QÃE´Ì?ÓÍÍ_x001D_3À?KÂ_x0001_¢]Í?ÿõT_x0015_µÎ?"i3u_x0001__x0002_FÆ?½òí3Î?ÕÈç7à?Î?«¸í4Î?s"*VÐZÐ?»_x0013_MÔÆ?k±ñ#=~Ç?ßk&amp;&amp;Þ_x0001_Æ?_x0016_}M´&lt;Ä?íTãíÿÅ?jã_x0011__x0017_ôÀ?KÎPÐ?uû\ø~VË?räç(¬ÒË?{ÂÛ Ð£Ì?;¨gu­Î?dnÇníÁ?,~Ñ%_x0007_ÃÅ?_x0003__x001F__x001D_Ä?_x0014_W_x0010__x000F_}¼Ê?)OÈöþË?^÷M¼ÏÉ?@ï_x0003__x0007_cÌ?¼i_x0017_}É?¿×ë_x0012_Â?µpDº6Ë?J­äEDÆ?_x001B_]¿&lt;_Ä?éÇØ(÷À?QÃ&lt;eÇ?î]KPË_x0013_Ó?ªf¡¿
¿?_x0002__x0007_µmøØÇ?)_x0003_»_x0018_ÿGÆ?Êðÿ;yË?áehÙÃ?ÂÑ°_x0004_ÉFÐ?¼6[Å[¯¿?Û_x0015_ë{_x0004_ÕÆ?Sã ×bÊ?_x000C_fS8^óÅ?ªbÂgÄ?%_x0001_r_x0013_ÂtÆ?$°Mt_x0002_ÞÅ?x»­ìöË?B2_x0016_¿&gt;pÏ?_x0005_Öcv¼_x0013_Ç?ë@&lt;"Ë?_x0013_+{_x001B_¿&gt;Å?_x0004_q6_x001F_Ä?_x0019_15f~ùÌ?J_x0002_ÝÝÃ?_x000E_D7¯ã°Ç?ìbTæ_x0014_éÍ?«¼Ý+Ì?uí#û9_x000F_Ð?´=I s+Ñ?í´ä~_x001C_Æ?NÙÎ0ñË?EFÎÎn_x000E_Ç?_x000C_mr_x001C_Ì?ê2ÌÛÉ_x0014_Í?ûKv_³_x0006_È?:"x_x0001__x0003_À?*_x001A_H_x001F_;ç¾?ã,P%Í?¼üÜ»+Ä?_x001C_ª~MÌ?¹Êæ%lÅ?_x0002_§Qå_x000B_Ç?Ñóà&amp;ÇÆ?7VöðÚÈ?&lt;_x000E_.ðX_x0002_È?ä_x0015__x0015__x000B_WË?ÔÎdÉD_x001E_Ì?¡?;_x0012_EqÊ?he#¿_x0015_Ë?µ_x0004_ÜôÆ?ñc%`wË?ò¿ Å?´´bEÇVÎ?þ7àê#Æ?&amp;ÄÍ;ÅÎ?_x001C_O_x0005_ÒÆ?»|ý²Å§Æ?_x001D_¿_x000F_úÙoÌ?£\ñû½Ë?YÃ Ë¬È?dYEÙcÂ?zyñ_x0005_´NÇ?EÌC_x000F_8ÂÄ?Ù©ou_x0017_èË?_x000C_õ^åeôÅ?µJ"¥À}È?¬ï_x0016_,ñÂ?_x0002__x0004_L%ðÃnÔË?óL¯xßÆ?«Äá_x0003_«È?Á(k¿?¸_x0008_M_x0001_ÙÎ?üf_x0008_&amp;hÇ?U=6kðÆ?U,)(ÄeÄ?©ÏÌ_x0002_Ä?[IËÅ?öÎAÕÉ?EÃZvÃ?[wA¥¿?{n¢®Ã?_kÛÂ_x000F_É?E\_x0006_=CÝÊ?_x0008_8ò«ÀÌ?T~ÍÓÅ?Ë&lt;©
ððÊ?`´4tÃ?Ea|vÜ_x001F_Î?¬`ÅÌ?õ¹ÑRXÎ?ú
&lt;7ÑÆ?®ûÁ¥c¿?&amp;´
jÊ?eXÄEÀÞË?G·¢QÐ?ç«[KÌ?7öj³é,Ê?$ñ=
ìâÂ?Æx¾È_x0001__x0004_=NÅ?sóçðÍ?T{9õøÂ?hòÿð&gt;½?_x000C_ÐWJK¹Ä?3x(V¾rÌ?¾÷äýSÎ?â_x0003_@ðÏ?_x0012_²¼TvÌ?:_x000B_¤ÄGÄ?õIneÆ?ÐüRòrÄ?0·+ÞÑLÍ?k#EÚÃóÁ?ôó~³~Ä?¶6eó_x0015_ëÎ?ÆH_x0012_¸%Ç?ðwi8_x000C_+Ë?,û×¥%ÌÉ?(_x000B_NÌ?¶°Uñ¶Ç?_x0007_´_x0014_ w»Æ?á_x0015_ÿà_x0014_È?&lt;5_x0004_"È?ü_x0017_~h_x0004_Î?)á¿_x0007_!Ì?å~u­d«Ë?ËÛJ½Æ?X`_x0002_ÀS@Î?_x000C_û±DèÊ?×l S
¿?-b¬ö!Ï?_x0001__x0002__x001F_ÁW2¢ËÉ?Z:õÚ_x0003_ÚÐ?s9:_ÍöÆ?_x0002_÷_x0013__x0007_ªÒÀ?õXyHË?}*_x0015_¥?pÇ?_x001B_
QGÅ?_x0018_Fk7½?e)ÐçÍúÂ?_x000C_ÁUºÉ_x0007_Í?Á8vË-Æ?þP_x0010_}Ç?t»o#jÅ?å¬^_x0002_ßßÅ?dWcl¼¸Ì?e½rÚ/´Í?ÞÓ!¨Ï?d_x0012_=°|RÄ?ë_x0018__x0008_G|¬Ë?5Ò_x001A_½Ø_x000B_Ì?-Ô_x0003__x001A_÷º?|_x0011_s®_x000F_Æ?$ó\&gt;×Î?ûl{­_x000F_MÂ?_x0002__x001F__x0017_ÝÝÌ?áÃ¾ÍÃ?_x0012_üîæÎ?»÷$ßÈ?ãzP_x001E_,¢Ò?_x0014_P1ðø)Ì?å_x0017_ÉâÊÆ?xl_x0001__x0002__x0004_ßÉ?_x001A_¾P_x0010_Æ¾?Ðü#¾çKÃ?ªìPª+5Á?7ËNXùÌ?¤Ô¶éãÆ?0Ç´_x0006_ÇÁ?_x0014_ÆF×5Î?Ì÷)þ;Ç?ÜÂÐ0ßË?Ù/­¿avÊ?$ÝuýÆÎ?È¬(ð"bÊ?Úð_x0010_¬öfÎ?
À,£JâÉ?ñe÷¶ 3Ê?Æ½ô¢Ñ?ÃdÇÀTÁ??µ©®JeÏ?_x000C_;3©CÅ?µA1©_õÎ?ë_x0006_)åz#Å?{¶_x001A_§Ã?«ª4¡ãÅ?¬_x000F_4¨ ºÅ?%W®Ï°Î?"_x0018_ÑåtÑÎ?MqKl»LÐ?E×ûó*¿Ã?4Ét´oÌ?|ß }Å?9ÎJgÀ?_x0001__x0003__x0007_Ô+yÍ?JoóeÇ?Â_x001D_¾qÇ?Ô:9ÍO:Î?ö)_x000F_^Ï?i&gt;©þ%Ë?Ð,]m+7Ç?ôdÖ^§Æ?ÜÉ¨_Å&amp;Å?:½½ÛSÔÉ?&lt;~ç¹m¿Ê?öxr_x001B_Ð?N_x0019_ú²&gt;É?ì\¬ÿ½_x0008_Ã?z×Lù(qÎ?_x0017_vE_x0010_~¼?9ÄÝîÎ?+,}ìq³Ä?å§VU-ÃÁ?µX52Å?5ñeåéÂ¿?_x0016_]¿&gt;XÇ?Ì¿g_x0014_åÈ?Ei_x0003_GÈ?ÛÒ#fÆÌ?dl9pdÈ?5ÜPd ¬Æ?_x001B_"ÀoKÌ?_x0015_±èUz¦È?TfrÃ_x0018_ÕÂ?Ã\³ð¡@Á?l_x0002__x0018_c_x0001__x0003_º!Å?±[
_x0001_mÖ¿?Æ­¯À?_x000C__x001A_(ÊvÌ?#D^|YyÆ?ü¦_x0016_N ^½?(_x001E_0Ø5³Ä?·æ5û_x001F__x0014_Ï?T~EpÖ#Ê?D}_x0006_WøË?y
RF®Æ?dñ_x0007_ÐvøÂ?&amp;_x0017_Cª_x0007_Ñ?_x000E_oÅ_x0017_¤îÁ?/ë_x0003_|SÇ?_x0003_Ö&amp;h"ºÉ?L_x0017_Ë1ÝÆ?¡ÃÆÆoÍ?Kptò¡ Ã?_x0001_^_x0007_
ÖË?Û×_x0004_¤_x000E_Æ?Eÿ¸ûbÉ?-óíe*Ë?°_x001F_Z_x0012_¿{¾?Q&gt;­_x0019_éÂ?+ª
u_x0002__x0011_Ã?*¢qÈ?d_x000F_´3£lÁ?_x0017_y&gt;Ý[Á?õ_x0011_ëdºÅ?ûi#&gt;?Î?5©:æ_x001C_XÃ?_x0003__x0006_ _x001B_1_x0003_jÉÂ?¡ª÷ßùÀ?K§JÑvîÄ?_x000E_Õ_x0008_m^%Á?6%òøÛË?µ_x0011_íd_x001D_³Ê?ÿ)ª\ÌÂ?lç¢ûaÙÄ?³9Â&gt;_x0018_É?ÿd¡ ®Ë?_x0014_{_x001D_:!É?Ûo^a¶_x000C_Æ?_x0007_£]äùÇ?xëÿú_x0015_=À?¤2Z_x0008_ècÆ?_x001D_µBÌA:Á?/±ÿ7_x0005_Î?¥©×^&amp;ÀÎ?ªDðã]8É?_x000B__x001A_1aV=Á?_x000B_Ï¡í^DÄ?ym4ýQ×Ä?_x0006_§&gt;*gÉ?)ÇËúÊ?å»Õå§Ê?Ü¢'\_x0017_ìÏ?÷è_x0002_½ðÈ?¾RÛi¼Ð?ï,k
ÍQÍ?_x0004_xcÞË?;=)=×_x0001_Æ?_x0019_×¹_x0001__x0002_ÅNÌ?åBwjÀÊÀ?U^&lt;?üÇ?¢J°_x0008_ýÖÎ?GI08ÏÎ?Í- ±göÉ?%¤êëÆ?¼§i9Õ#Æ?_x0015_M_x0005_MÑÌ?½ÿ'qAÍ?ÍÊY_x000E__x0016_¾?üöX­ïöÉ?ôìê_x001E_¸ÀÉ?Ì¯Uô@ÖÇ?èïÂT¿?õ¸ó#ï@È?@³~ªÎ?@®$_x0005_½_x000B_Ð?6ïÌpqíÏ?k®_x0006_{Æ&amp;Í?êkì (9Æ?_x001C_oäõÊ?&lt;´HÐ?¤Ê"Ò_x0006_*Ç?_x0005_18V_x001A_ëÉ?_x000C__x0003__x0011_U»Î?ÄÓÜ¡ÑqÅ?Ïz©ªÄÉ?Å_x0016_ç_x001D_åÍ?9K¥N&lt;àÌ?_x0002__Õ&amp;jÊ?dµ¬YË_x0003_Ï?_x0001__x0002_½ªÜ8Ð?ÖÔÜyuÈ?~QÃuPÄ?5ã#qÉFÎ?_x001B__x0015_m:dÉ?ÄWäASÇ?DSüä½fË?HOI8ÜÆ?-Gk)_x000E_üÐ?`]]¨Ã?Ë_x0015_M%Ç?4L_x000C_ïVÅ?6ÀU~ÍÅ?^£¨åh_x0017_Ä?äG!zÆ?Z¸90%Ð?_x0019_ÌL«*Î?Lc_x000B_f~ÌÌ?nttå_x001C_Ð?M4ÑÈ?:âÎÆ_x0010_Ì?ï6ùjåëÀ?íú4³Õ_x001F_Í?»ù*cywÈ?$wÑ¼wÑÇ?]b4'ºÊ?F*®ò£Æ?êtÖ_x0012_EðÄ?d¦_x0007_zûmÌ?ÊÜÎlÂ?¼_x000E_£¡éÄ?´ð_x000B__x000C__x0003__x0005_!Ê?[¿w|opÅ?¼á_x0006_È?ôç_x0008_¹ñÂ?[¦HwwôÐ?ÅâVÓÀÚÉ?æ
_x0002_å}Æ??®öpë¯Ä?[-V×FBÍ?O×úXzÎ?ê_x001A_söÂ?ì(µÑ,TÅ?äRº­ÁÄ?_x001B_¾¡s´É?ÅYF¯â_Í?_x001A_ñ·Y-Ê?xBÊ_x0001_²ÂÉ?Ë¾Í@¥_x0004_Ã?·È
ÏYdÅ?_x0004_9()_ÝÇ?ë ·)õUÃ?Íx ÏþÏ?bÌ9Ã?ÀÁym Ã?f×_x001A_|XñÆ?yÕ_x0002_±½?éyÙEfÁ?å_x0001_Ý¼'Ë? YmÅiÂ?Ô_x0004_ý:_x0011_Î?Âþy@ÉÇ?U_x0008_£êÈ?_x0001__x0002_{&amp;þØhÍ?¸0^Z0ýÐ?bQ§È?½å!1a7Ë?áõÔ)ïÂ?.,_x0003__x001E_DÐ?_x001B_º°p8'Ê?Nàã}_x0011_Ñ?[¾U¾¶ÊÉ?)_x0017_z©§bÊ?[_x001D_Ï¼Å?TDò_x0001_Ñ?µÜ_x0005_ctDÆ?¼&lt;HË©ÌË?õ²OaT¶È?&lt;øi XÅÃ?p5Þ_x001F_m_x0007_Ã?µÈ¿ì(_x0005_Ê?MÙ@½ÚoÈ?\_x001F_2MZÈ?Ä9QÚJ+Ç?OÆnô|É?S:_x0010_ð_x0012_.Ã?æ¬Û(VÏ?Û0hZ¥Ê?ySEä[Ë?_x0014_¤9_x0006_+Ä?Ûböëp2É?&lt;kbg^.Ã?m_x0003_åÖNSÐ?7ÉL¾ýhÀ?ê¹á_x0002__x0003_®$Â?®÷%SVÎ?{.b¸ËÈ?r_x0019_O+ÂÑ?«v¼¶_x0004_ÃÈ?q1ô_x0007_äÉ?eCî_x0006_dëÉ?Ð_x0010_A±KÆ?ë_x0017_ ¥ÀûÇ?|&lt;E_x000E_å+Å?ý¼_x000C_Y_x0006_Ä?Å_x0016_g_x0010_|cÈ?_x0004_9éÑèÄ?SF_x0015_ô_x0001_À?hÊÞ£FÈ?Z@¡à_x0002_È?ôEÿ_x001B_&lt;Ê?´`ÕyPDÂ?¼#ábóÈ?[3éÞÌ¤Æ?_x000C__x0007__x0005_~Ø§Ê?f7;/Ä\½?«_x0019__x001E_m_x001A_Ê?Eýy&gt;N_x001E_Í?¦xn§ÈùÆ?ìÀ_x000E_yTÏ?¼¹úÙáµË?µ÷V0öÇ?o¤ÈËsÃ?D¾´è$Å?Â±JØÃ?ï_x001B_]­kÐ?_x0002__x0005__x0010_H®o Â?»_x0007_®yïqÄ?_x0017_!&amp;üÌ?s­´È_x0005_eÏ?EÁà¬WÃ?¸8dì|Ê?í:âº¼_x001D_Ñ?_x0003_QH_x0013_ñ_x0002_Ä?ãè[¥_x0013_®Ì?wÿ9
sï¹?E_x000F__t»Í?;¯gªÇ?Ø~8Ú$Ç?1Cþ$_x000C_Ì?üQH_x0010_Æ?MV_x0002_Ú°Ç?OÜÔ
ÉÂ?_x0006_Ïá³&amp;UÐ?Õ_x001F_;»´Ì?l-ªø_x001B_ÖÈ?ìäî_x000B_7Æ?ûÊy¶S_x001E_Ì?½ öìÊ?\#·_x0004__x001C__x0001_Ç?ÏThÂÐ¼?ÌÇìªÅ?æS_x001C__x001F_ æÁ?7_x000C__x0019_âcºÇ?ü_x0014_Y_x0012_Ð?îz¿êòÉ?U_x000C_rJ_x0011_XÃ?|æm{_x0001__x0003_G¬Î?Ûê_x000E_ì¹Ë?t&lt;¢GïOÄ?$ê_x000B_Y&amp;öÈ?dæw&lt;Á¼Ì?Kí¬C"&lt;Í?&amp;Ôf»WÊ?ïSÈËÿÆ?kT_x000E_Ë_x0002_Å?:¸5]_x001A_Ä?ë_x001F_@8,8Ï?_i²_x0010_¿?h8_x0017_3Å?9:jËÚeÉ?Z,ÉPÏ?}­+ÜË?S/¤[ kË?vV7É³Å?úÃÕýx?Í?RÈ·Õ­§Ì?Ú±t_x0013_Ñ?4h"ZÍ?_x0001__x0015_eHÂ?Ë/óo_x000C_Ä?3&amp;Y*ÓË?N¸üµ_x0017_Â?ÌÁ·ôvÃ?5_x001C_ãÚ_x0007_wÀ?øøh__x0008_UÅ?{¶SZÓÎ?ëÕv­RíÃ?VÙÇÇïnÆ?_x0001_ ¨¬Ñøÿ½?dv06.,Ë?ê_x000F_}NÐ3¾?Vpï¸=Ð?ít*táË?\6/ZÊ_x0016_Ì?ÅWnTÁ*Ç?ù/"×«Ç?àfF¤Æ?_Ì]:òÈ?ôð_x0006_DÂ?_x0010_ñÓøCÌ?_x0007__x001F_MÊ?X¤oJÃ?%cîLË?Û ^ìW1Æ?³=8ynû»?_x0004_4_x0019_ÞøÁ?K5ÐðhÈ?u_x0005_V7Æ?H[Ì_x001E_£Ä?UÐM,ªÑÆ?M_x0004__x001D_dJäÍ?¼«_x001E_-ææÇ?Û\ËãÏ?Té_x0006_t¼Ð?_x0008_Öæ4_x0002__x0003_¿?¯5OÎ.ÈÃ?´_x0006__x0012_ý=îÂ?*`_x0019_ìñ÷Ð?µEÅÎZ_Ë?_x0001_»{Ñ_x0003__x0005_ëÉ?;$_x000F_bÍ?{&lt;o|Ç?ëú81XÛÌ?!8|ñ~_x0016_É?ÜÑ»6ò»È?,/TÙòÆ?½¨ ±_x0004__x0011_Ë?t¯,ye=Æ?5ØU6_x0007_Â?¬_x000B_ê_x0015_Ä?_x0005_UPr_x0015_Å?t%_x001D_é_x0001_ÛÎ?£Y  |3Ò?±_x0002_làÎÏ?ô_x000B_éÖÏ?·_x0005__x0017_ª`W½?lª¤k!®É?¼
=TuÅ?4Ùö²4Î?z¼r©Ì?ú§ï\/!Ë?|u_(röÍ?ÓÍAÇÇ?¦_GÜÐ?£_x0003_9
Ð?K_x0002_pn·Ï?ó_x0013_jßãÈ?eÿ&amp;nÈ?ÙáÚÊ2ÀÍ?×_x0004_nH¢É?õ_x001D_D.$ÊÃ?_x0003__x0004__x000C__x0013_/³hÅ?{Üh'¨Á?_x0015_Læ4çÇÉ?ÉâØ"ÌÆ?}/=.ÓË?Ð(Åå·:Æ?æ¢^£ÙÌ?_x0015__x001D_8¹Ê?UªïJhðÌ?_x0005_sè_x001C_9Â?õ`_x0017_º»É?[aP_x0002_øîÅ?O_x000C_éÁ?_x001C_fuÚ©Ê?¿TËË6É?ê_x0017_z n`È?E_x000E_UAÏ?ÎÂ5·(Ê?ï´_x0001__x001B_ÏÀ?«ÀrÓ"$Ê?1F_x001D_ðÄÈ?âUX_x0002_8_x0006_Ï?[_x001E_îjMÈÌ?_x001D_¬T3_BÉ?]éPÅÆ?û
å7È?²«p2Å?|h7¨IÉÉ?dK=ÕÏ?_x0014_.&amp;U^ÙÇ?´Ï_x0010_XöêÌ?²Ù+_x0002__x0004__x0015__x0004_Ð?ï_x001A_}ÓôÈ?H_x0001_H_x0003_óË?´íÈ³XÃ?ü$·ìhÉ?U_x0003_ý2×Å?_x0002_ª]+ÛÁ?nÙV \öÆ?;1_x0004__x0011_µÃ?´r_x000E_¤K_x0001_Ã??0µnbÌ?4_x000F_z6¡õ¿?ÄÂKú_x0004_Ê?/ìõ_x0005_ÞË?±ê²¿_x000B_Á?,_x000B_2_x0005_Í?y¨¯àÃ?ù_x0017__x0019_Áê|Ì?lú*É¦Å?ËÓï¦_x0012_#Ä?¾ßµ¡À?)ð±·Ë?2õ_x0013_·~Ê?}Ø_x000B_XÈÀ?­Ô½¤Ê?/}Åw²_x001E_Ç?ÄLÁ51Æ?LßLÍÖÂ?Ó_x0018_5_x001B_ÉÇ?_x0015_zä%£äÂ?×äzFâ-¾?fwKVÐ?_x0001__x0002_õ_x0019_AHÝÂ?èFOÇ1Å?ëö{30IÌ?«f¤ço]É?E¸%_x0011__x0014_c¿?2&lt;_x000F_ú_x0006__x0008_Ð?D5»b_Ç?gµû»&lt;!È?QfÛ_x0011_Ä?-¢»ÚÂ?_x001C_¸ÏÚæÁ?J_x0010_°¬FÊ?9WL_x001F_A£Í?Û GþUÎ?%K8~Ç?JßQU^Î?_x000E_îu¿»wÂ?á_x0012_=-;1Å?»È¾P`¼Ë?Â´MÀ?ã÷aÎÌ?K(sdË?
¥Ò*_x0018_lÆ?»s¡6Ê?ÝÒ=Í_x001B_Ì?7º²ZÆ?ô'_x000C_ó_x0016_È? _x0019_"³ÀÆ?_x001C_u ¿ÖÃ?Å÷ù_x0019_Ó8È?X(£2¨»¿?_x0005_Â²_x0005__x0008_!eÑ?4¡h¼_x000F__x0002_Å?s¿'qÞÅ?ZI´)/ÓÎ?mOÊ?_x0006_Qqó_x001D_KÐ?sO¦àû_x0015_É?¢S_x000E_ßrÊ?4.VQ%ÕÉ?Ô-ýÒ=À?ðtäýgÅ?dîL_x0014_ãNÉ?KNæZ^mÈ?_x001B_,_x0002_*ÈÃ?Q _x000B_øé"Ì?#-$"Î?N±+_x0018_Â?õ§ñ«3ÄÌ?_x0007_0_x0008_¾0Ã?+9_x0010_`è
Î?fÇ_x0001_;È?Ôü¶µ{Ð?ÕI_x0003__x0016_]Æ?~a¸ãSÜÂ?_x0017_ã¸_x0010_{_x0011_Î?¹%í¼_x0019_ÖÐ?5_x0019_8_x0003_÷É?^J_x0004__x0010_=Ã?t÷QuÙÌ?LÅgÌl_x0004_Å?¬¹F_x0006_Å_x001B_Å?{Ñ_x000F_FÇ?_x0001__x0004__x0006__x0006__x001E_ø!ØÈ?U÷p ¾rÐ?û³¡_x000C_Ã?L·¤Z%Î?_x0008_«9¦zÊ?ô¨ÛbÉ?_x001F_EÀieÇ?»Ù_x000C_­UëÍ?d_x0001_ª_x000F_D¢È?le%¸ÉÓÈ?ãÛIìr_x0002_Ë?d_x0002__x001F_5_x000E_,Ñ?w¾Ý§AÞÊ?²&amp;Ü$Ë?&amp;c_x000F_ZÍ?©å"3å¼Í?31ÇXÛ¾Á?ËG4å¡Í?_x001E_Z_x0017_Ñ¡Å?¶_x0002_ß84Ê?+_x0013_û_x0003_&amp;Ì?5°ç
ëøÇ?sÝýÔcÂ?Dk_x0015_ÞÍÜÈ?«&gt;JQRË?ÛÁ_x0014_µÅ?T¹_x0018_¸°÷Ç?è÷éè­VÇ?dò1ý_x000E_dÆ?"æ¸EÍ?Gjôq Å?üyí_x0002__x0004_e Ê?_x000C_¿!°lsÐ?F.¤Ý_x0018_È?Ë)' ÖÊ?ó¾RÖ~É?ïe8_x0005_¹É?á_x0013_b'Ê?¿¿ à&gt;Ï?_x000B_³¾_x0019_ÑÇ?ëwêÐ(Î?:Ö¶lZÇ?jDÇÁHÐ?á­£ÅZÊ?ªÄÍ¤&amp;GË?e_x0014__x001D__x000B_wÊ?½ó_x000C_fÆ?Ö'õ_Å?Ë¶ÕÔ±1Ä?±êòp2çÆ?Üùáxü#Æ?3XÆ_x0003_±Ð?ã63ÆË_x0002_Ç?_x000E_¼KåAÀ?û&lt;ÚÂB*Í?%j vÍÃ?OdåúÄ?|Cë´_x0018_õÁ?_x001A_¼TuÖñÁ?´r_x0019_Ú_x0001_ÖË?ù+!³(Ë?_x001B_õ_x0012_ræÌ?½vVÇ4§È?_x0001__x0004_$8¸þòÞÄ?@%Ô¿%_x000B_Ì?È©±_x0017__x000C_Ç?86¬=Â?ä_x000E_sÓkÍ?)_x001D_°fÌ?¥«üõþ÷Ç?_x0017_®_x001C_µyÁ?)%T¼_x000E_È?xúy¼Å?T_x0012_®JYÐ?*gr"õÅ?¼§#ä&amp;&lt;Å?(iD_x0001_-À?_x001B_è§PÿvÉ?õ_x001D_Ì_x0002_È£Ê?&lt;¡'´7ÁÂ?Ö_x0015_-¿_x0002_´Ê?_x0013_µû.wuÌ?â1_x001D_ü"Ð?JçúUûÙÎ?,ü^ôüÃ?Bñ_x0012_ËJÅ?tðÎù¨Ä?Ì_x001A_Jâx¯Ç?_x0006_ø¾_x001D_ Æ?D1u×È?ë²_x0011_Åã_x0003_Ã?øÝ%Þ'8Ë? ½J,iÆ?crÊÎ:À?Ü?`_x0001__x0005_´_x001F_Î?É¼û_x0003_]R¼?L®m?¢Ì?¬_x0005_¡È?_x0001_ùÚ_x0005_Ì?«ºQ)¯yÃ?Ü)G_x001A_ÙÌ?_x0004_°_x0008_@Á?låïp«Ä?_x001B_O=_Í?¥DÐÊ?1`|PÌ?×.×ú¿?t_x001B_&lt;°Û0Ê?D;ÐÌÝ
Í?Ü.6_x0002_
qÆ?T^Ã\EÈ?ûs@î,Ì?Ä¨ÙÎø8¾?ÅO)öc³Ë?[2Ó¨_x0003_JÄ?¢3§_x001F_³É?hwóÊ?ü&gt;U LÊ?}Ûa!e2Ñ?t2 ã°Ì?_x001C_pËï*Æ?¨Ö5Ï_x001E_É?Æ_x000E_çEÀ?¡TáÈÊ?V/ïm'àÌ?_x0006_¼4]È?_x0002__x0003_åùbÌ÷È?Lî_x0004__x0019_¿Ë?u_x0012__x0001_z}Ê?WÊHs_x001D_@Á?_x0011_±øaÇ?_x0013_`,PÊ?Ûá_x0010_u/×È?Í_x0008_a´ô_x000E_À?_NØ=ÿ;Ë?&lt;°fèèÉ?]4sÜ³Ç?|N_x0014_áÈ_x0011_Í?¡òµá«_x0004_Ë?«4Ásé¨Á?&amp;¾B;_x001D_Í?Ö_x0018_
jÂÊ?_x000B_LÙ¬ÁOÍ?Ç9´_x0015_OAÆ?%*Ð½ÅÈ?2U7Ê­Ë?u¿ËxÊ?N_x0015_5 À$Ê?t×§Û_x0019_Ì?¸+ý_x001F_È?Ùï1tÔ½?r"p©R¼?Ô­__x001E_Å?{±ªÿ¨KÃ?ïKD¿rÀ?thR-_x0017_Á?_x0017__x0012_y`REÌ?4sV_x0001__x0002_7 Æ?LiãOÙÄÇ?_x0003_:=a9ÏÃ?z¸
ÒLÆ?_x001B_V'ÛË?_x0007_pÍÊ¯äÂ?$í5aÇ?_x0016__MQ§~Å?#H_x000B__x001B_Þ1Ä?¯hÓ[_x0016_È?sM¿ãÖÃ?ô/Sw¯Ï?á\_x0008_p_x000B_Ê?´_x0013_ì_x0014__x0019_¥Ê?¥"."UÌÇ?µëlÎ_x0017_Ç?ËBëéEÂ?¾_x001D_Ê=Â?%TIPÃ?±(é(_x001D_©É?æ¬gô1 Ç?ü"¡cÜXÉ?_x001F_w_x0008_È_x000F_È?_x001B_ÎËX Å?÷øJ}_x0005_ÛÇ?&lt;²f9É?Ûô,;íÎ?&lt;#]-öÃ?ÑÊ_x0019_1È?_x000E_&lt;CKvÄ?Â¤ , ôÌ?¯¥Ã¿M¡Ï?_x0003__x0004_ûpÛ3S%Ë?Óçî_x0004_´vÈ?N_x0003__x0002_Ëî_x000E_Ñ?OV_x0002_¿ÙiÑ?päaJ_x0018__x001D_¼?¬¾Eü¿Ì?¼Ì\?Â?KÇS_x0013_Ï È?kOð' ÄÅ?6_x000F_qïâÿÍ?ÕNq*Ä?w4ñvguÄ?Ûd®ÖtÀ?/ã_x0017_¢oªÂ?Ã_x001A_Ä¹{À?"ûàî;³È?DÿZò)Ã?5:2_x001A_sË?¢· _x0006__x0002_Ë?K;*²¦,Ä?LîGl¾Å?Å\pûÄ_x0006_Á?_x0016_pK6 ;Î?íü"!õ7Ñ?£«\Ý?Í?ê÷QuækÅ?iæaçÎ?G¶l¹Æ?_x0019_SY£Â?ß¾Ä?ÜÍ?¦8Â|_x0001_½?«7À_x0006__x0001__x0002_£È?eµu?ä_x0017_Ä?³â¹_x001F__x001A_É?_x0004_a'ÉÌ?»¤(&gt;ÿÎ?ú_x0011_Ìßª'Ì?Öå_x0001__x001C_ØÎ?/YZ[È?Çä{ÃaÃÃ?_x0004_Q÷@¹Ï?5ªï~oÇ?ôÂE9ÙúÊ?_x0008_Åþ[ìHÌ?8(T_x000E_^É?n _x0016_!Í?_x0008__x0013_±ï Æ?Ø¶S_x0016_Æ?´ßê@Ì?1x[¦Ã?®_x0007_B@c«Ã?&lt;¯Øû_x0006_GÆ?5®Å¤±æÆ?B'Õ_x0015_;Ê?ÌìÝZíÓÉ?e`æIøÊ?cÃÐßSÄ?®±jÙ|Ì?f¿BH¤)Á?C_x0003__x0002_pÐ?_x001E_7§¨s$Ð?t?`O×Ê?U ¯|~Ä?_x0001__x0005_èª«_x0013__x001B_Å?[kñ_x000C_ÖÂ?sÂaê_x0004_Æ?fÆK©$Ã?ÔT_x0001_;N½?5Tê'àÈ? ·@Ì?7KÍ`ÅÅ?_x0012_ØÐùÔ£Í?r_x0012_Í½³È?ëqïØõÊ? _x000F_@_x0003_©Ð?%ýí¤4aÈ?_x000F_`OcÇ?_x001E_¨Ï[ÏÏ?&lt;Í^¢xË?Y»Çu_x0003_/Â?l_ND¼_x001F_Ä?_x0017_´l¯´ÖÇ?Øü`Që&amp;Ï?t_x0019_¨'àÉ?`Íiøw_x0003_Î?Íó[¾4Æ?ùðm»Ì.È?_x0002_T®qP®Ê?5C_x0008__x001C_HË?P¢@f0Å?zÑÜÈòÃ?üm¬g_x0013_kÅ?K_x001A_#_x000F__x0005_Ð?ë®7|ÉµÐ?C._x0002__x0006_þöÅ?US«¼½?K_x0018_©Ö_x0005_{Æ?4¨»WÙÇ?ìs+_x0003_Ç?9«_x0011_èÄ?Ë©
6D9Â?Î_ü»©Å?[=¾]ñÅË?ÃÕÎÅÃ?k_x001F_¾@_x0013_°È?ûJ_x0012_øÌ?_x0015_ûÔÍÎ?_x0011_K.Ãï£Æ?Þ®MKÑ?Ûè&gt;©_x001D_Æ?_x001D_.Ì?_x0004_Cf×È?­®K§c&amp;Ì?\_x001D_ê¨%_x0002_Ð?Ó ¿ÆÅ?ÑØ&lt;ß_Ð?îÇ)e_x0001_ÎÊ?^ÏwLÈ?{º-ýÇ?ãF·2ñ_x0011_Ñ?{5Òtï?É?^³Û_x0012_Ê?KÓËkOÄ?_x0003_#ÚÅÌ?_x0018_ü_x0014_½¨Ã?µóÈ?_x0001__x0002_åñ¢ÜÇ±É?ño vãÄ?¥Ñ:±Ç?Í½Q_x0018_Y_x001F_È?_x0018_m`äÃ?¯93­Å?ü*ëó(Ä?Iã¶-È? ÿmØ^ºÊ?_x0014_'d¸_x0001_íÉ?_x001C__x001D_&lt;_x0002_¡_x001C_Ç?d_x000C_ÅvéYÉ?_x0016_n'ücÐ?#_x0002_¹ß¿Ï?dÚb(_x0001_Ä?/9!É_x000C_0Ë?ªßozÈ?ÚoaëvÐ?&lt;âª_È?\«jý_x001E_ÎÇ?_x0003_Ú2[Ò½?õ_x0002_rcáÌ?_x0019_Ïj/Ã?$J¡ýnÆ?§_x000B_Q_x0001_l«Ç?ÉÊ;áÁ_x0001_Ë?6_x0004_o_x0003_¦ùÆ?4&gt;[k*áÉ?_x0012_~_x0006_ÖÍ?ÊT¦#¤#Ç?$¹ôu`¤Î?+DóØ_x0001__x0003__x0001_·Ê?EÇU÷ÎÉ?×eû±_x000C_mÇ?«g_x0015_k¨$Ä?Y[_x0008_¤_x0014_Æ?qãÄÅ
#Ê?ÿ5_x001C_!ßÌ?%pÜ}Ð?_x0007_TKl=tÆ?=Z¾_x0005_Ì?ä_x0010_Z¸ÿÆ?Èd_x0012__x001D_1Æ?X¾GF8Î?a¨ïJË?LÆ,_x001B_Æ?ëÒ_x000E_hqWÍ?ñq_ÖöÁ?(Úì¤VÃ?5Ìé_x001C_ZÃ?&amp;¡_áÐ?e|/_x0018_®È?_x0004_Åã_x0002_Á?î3H_x000C_Å?"ê3°þ¡Ä?_x0015_0Èë^_x000E_Í?Ü_x001F_S6Ù½Ê?t^]6_x0016_Ê?kò®ô_ÛÁ?$Þ½_x0011_QÇ?6uÒòaÍ?ì@ºmB_x0005_Ç?ã\ÃæÈ?_x0001__x0002_&amp;ß7Ð_x0001_^Ã?4#ÿX"~Ì?ùOuùABÄ?_x0004_%_x0017_IØGË?etbmîÃ?,_x0003_4&amp;Â?,_x0012_`Ç¼¾Ä?ZYtµoÆ?¬ÝgXujÅ?'_x000B_¼_x0005_pÅ?_x0017_s©_x0011_[½¾?\_x0005_TôZÂ?e÷Ä?|y,úÆ½?ëfóY5_x001B_Æ?w&lt;+_x000F_NLÒ?õX$*~_x001E_É?µ¶µ;?Ì? ¶m":È?{øx@Â?¤¤_x0002_ÙMÌ?ýrÓ ÞoÐ?_x0014_¢`nÍ?ìßÛ_x0016_pÅÆ?Fly_x0002_;ÄÌ?_x0005_¨þ­ÞÆ?åÿ_x000B_C¿_x0007_Æ?]uY¿¹/È?¬¦E¶lÉ?E_x001F_p_x0004_ÁFÄ?ÄÕ
.yÂ?_x001D_?Y6_x0003__x0005_ìSË?_x0015_¯P«"µÈ?y¢e2|È?p`_x000F_îæÐ?D­Õ½Æ?lFó°Þ"Ï?x*ºã_x0015_Ê?{ëºD'éÉ?¯°×­¢~Â?_x0005_Õ"ÆÞ¿?¥_x0006_p«A Ã?_x0015_àþ/_x0019__x001A_Å?(yð_x0015_ÕÈ?U_x000E_a Î?%}ÔË^Ð?Ü%ÌÌ_x0011_Ä?5&amp;1Ê?Ôeâu+Ñ?¶,L×ågÊ?_x000B__x000B_$¹¾)Ä?¬ªQ0È?s_x0006_«1LhÌ?P;áVmÈ?ÄÝÊ«MÃ?DmÅù[_x001C_Â?_x0008_àÕ¿pÏ¼?{±IÚ+NË?$&lt;CtÄ?ö_x0002_hÞÎ?LmZe·_x0001_Ç?
_x0004_ÿeRoÆ?E0ã_x0011__x0011_Æ?_x0001__x0002_Di¨YÖÊ?_x0014_·¬âîÃ?[e_x0017_êj_x000C_È?\¹¡@WÉ?_x0017__x001B_£+Ê?ûã_x0007_¤ØÉ?_x0003__x001F__x001A_òiÆ?Y¡¶_x0005_ëÇ?¢|_x0001__x001C_þÂ?y/4¬Ì?0Z$ü´XÐ?,(¾_x000C_kÊ?[iu_x0013_Ì?m&amp;ÌÒ(²Ë?KúÌ_x001E_RË?_x001D_LùjMÎÂ?äaò_ èÉ?OyÕÞ[Í?_x0008_ÊÃªÄ4»?Í?ÃÂüÈ?_x001D__x0005_þ_x000E__x001E_ðÉ?L£6·Á?¼Ç_x0002__x0017_ÌÍ?äÉdQîÎ?Ûñ©_x0010_¸¾Ë?ê_x0008__x001E_\Ê?_x001C_;'eÆ?d U³UýÊ? ÷_x000B_ú3Ç?4e _x0001_ò¿?Ózy_x000B_µÂ?_x001B__x000F__x0012__x0004__x0006_#Ç?0NUÂÙÇ?êÆ_x0017_KqàÉ?DÊÊd_x0019_Ñ?TD_x0006_ÊHÅÄ?Ûo'ÓÏ.É?Ä_x0001__x001D_äBöÇ?Ì)ExÔÔÆ?lQ^IÖÊ?
}4]zÆ?å[Z4hÇ?ÛÁ@ÌOWË?´_x001F__x0008_¼©:É?ÕÖ?¸_x0010_¾Ê?ãÛ]A,GÃ?¸Ô8
_x0002__x000C_Î?¤Ö¿ñNÉ?Tï/p{Ï?¢e|«SË?·_x001E_§M_x001B_Î?dÜàµ-É?ë7~D5_x0012_¾?_x001B_Çv©Á?ßP¬Á_x001B_B¾?ÔGÑVK2Ê?µ_x0003_½_x000B_úùÃ?FÏ_x000E_Ë¸À?_x000B_ÇQ_6É?ç$¬*Ã?ÈÓ_x0012_âN ¿?ô:_x0001_+aÁ?_x0005_üYýâÈ?_x0001__x0002_cn?¹$_x001E_È?o°ÂuõÐ?_x0003_34ÝùÌ?nPç0&gt;Î?u5«JÄ?_x0001_®_x000B_gË?´Åq¯hIÆ?^n-W_x0016_QÆ?;[ªr"ØÊ?_x000C__x0014_·ák¿?\_x001B_©½kÆ?_x0004_:_x001A_@Ã?å×8n$ÜÆ?_x0007_Ø4Â?Þ_x000E_ðdÇ?I´FzÜ¨Å?BK@É_x0010_Ï?_x0001_xîì(Ç?:_x000E_²¢Î?íkêæ×_x0019_È?_x001B_a`³înÉ?d{_x0017_"_x0004_Ê?LãdU9Á?éÊMÒ½Í?_x0002_Kõ3ÚMÅ?U=µ¿íÃ?1Ó_x0015_º/È?Ûzkõ¬_x0011_É?'ø&gt;_Æ?V6¦§&gt;åÌ?ø¼_x0001_ÉöBË?{æÅ_x0002__x0004_
¸Ì?ÃNÕÚw?Ì?[kÌ&amp;bfÂ?år¸_x0001_Ç?3æn»NßÀ?+^»}Ä?õ,_x0001_50åÆ?ßÂõAµÏ?»i©_x0018_PÎ?_x001B_6;¦_x0011_Ê?÷&lt;uÎ(©½?Óº-Âô_x001D_Å?4á(è9Ë?:±²\ñ Ê?î4ó_x0019_m_x001D_Ë?¬þ 7Ç?&lt;¿är2@È?Z0_x001E_×Ä?ûÊKÆÅÂÆ?ûCÕÂ?^ÔÌ¿Á?ÌÓh&amp;ØgÃ?êÌä+èÅ?·_a_x0017_ã½?E4¼¶c'Å?_x0016_¿Q*k»?_x0014__x000E_Ô_x000E_r¿?uÜñ±_x000C_È?_x0003_³¹Êa_x000B_È?æ1_x0019_ÀÂ?óe;*¦Ä?Js_x001A_ Í?_x0001__x0003_ëäLRè{Æ?;í¢O|FÄ?_x0005_2¾ö_x0015_iÅ?y â_x0006_Ä?_x0004_ÑomiÂ?;|ÒW¦Î?Gp¦I_x001E_Ë?E¶%_x0008_5²Î?»_x0008_yUÃ?¥ôøÆÅëÈ?%ÿÔnr¢Ì?B·_x0016_´&lt;¯Ï?ìèRê_x001F_ÈÄ?_x0019_ÔÌÆ_x0007_óÊ?|ªwý9Æ?Ô¸¡&amp;ÎÊ?úæû_x000E_dÁÅ?6zù_x0010_mÉ?+´1ÿ²þÁ?ö¼¹õØ|Ì?ôÚ_x0010_I }Æ?ü¥bIÇ?[»È"ZÃ?q¤øPlPÒ?qÉ*´Ê?_x001C_Ü #ËÁ?GÃHSÊ?ì_x0013_s¥­&gt;Ë?,_x0019_Þ±Ï{Å?ú_x0003_å_x000F_ªÁ?
W_x0019_©ì_x0002_Ì?*_x0006_¨A_x0001__x0003_{_x0002_Ç?éÿâ=Ù_x0010_Î?ëu_x0007_î&gt;fÍ?§Bl@_x001F_É?5l_x000F_3_x0013_Ê?*ëy^_x0002_ÑÐ?ô_x001C_d$ÔÂ?_x0012_Æ§É?Û¡¯×Ë?LH5'Â?&amp;Ëºp,rÄ?_x0015_È:FùÇ?ë/Kú¥ºÃ?´XÏÂ¾Ï?_x0018_È©è­Ê?5Ó½Fÿ,Æ?Åá@S_x001A_Ê?Û_x0011_.Ô_x0015_Æ?ÆHrÈù@Ë?ÃÓÒ_x000C_ÔÁ?J]Â!ÏàÉ?_x000E_&amp;JªõË?5#_x0002_©¨ÞÈ?'pZ÷CÏ?ª,Æ_x0002_Ø±Ì?_x000B_äaäÁ?A4ßåÜÌ?å0ÏN¨°Í?_x000C__x0019_9tàwÍ?»_x0017_¼'Í?}ÆrôÀBÊ?Ç*¢_x0005_fYË?_x0003__x0004_z»_x0013_êo;Ê?_x0012__x0018_¢_x0007_éÉ?zà_x0016_¨Ì?[\+ýôôÆ?_x0017__x0006__x0001_WSÆ?\ä_x0016_§ªÉ?_x001A__x000E_`B"wÈ?¡ÏHÅ?å»è{ÇSÊ?Å;)_x0001_`ìÁ?_x0014__x0005_%db_x001B_Í?,f¯TaxÏ?9V_x001D__x0005__x0013_Ê?åX»ß»È?D¦_x0013_Ì?eüÎ11TÃ?»gæ?ÍÄ?_x0002_^_x001F_É~Í?¬ïAä³JË?ì_x000F_^ºÉ?_x001C__x000E_ebØDÄ?íÇVã¤ùÊ?0¸_x0002_Ð_x0010_À?Y¿ò_x0017_ô¿?Eo_x001A_þºbÆ?9Yw_x0007_ÐÂ?eïl÷{Æ?_x0002_ä_x0002_-å4Ë?Uâ9äÞíÇ?¼Å&amp;uÂõÍ?.°ÄÆïÇ?\ú»Ý_x0002__x0005_%áÁ?D½&lt;äÆ?*_x0007_3ú Ì?õ_x0014_Þñ(Ê?EùdÆ
Å?»0gþo½?ÅäYJKÊ?|ù_x001D__x0003_w¬Æ?Åì9_x000B_ êÇ?¥%l÷ÈoÈ?j_x0018_²¤DTÅ?ìTÝÍ@Ç?ÑË#&gt;Ë?JrñH=¿?Y}Þ5¶_x001C_Ä?rH8ÎÄ?X[Ç0PË?Ä_x0001_¦º6Ç?Æz_x0013_KÏÃ?_x001B_R7É?Ë]ÆÒ÷!È?,&lt;üÆ¼_x0004_Ç?ë¶j_x0018_Ì.Ä?r.#ô_x0008_Õ½?ô_x0004_2ä¯ÄÄ?d_x001C_üÑ;xÄ?Ë__x0015_æ_x0005_6Ì?_x0003_]Q_x0017_¾LÐ?õ\{lÅ?üz5 ^¿Ë?ãuè©1Æ?õN6¨ð¶Ê?_x0003__x0005_GòOÐ¢_x0014_Å?[ÔÙ¬_x001F_#Ê?T³M§óÊ?G'kýÒÐ?_x0006_ ~Xû_x0014_È?kÖ&amp;âÃ?_x000B__x0005_õùÒÁ?'Ç¿_x000F__x0001__x0013_Ê?´_x0016_¤$8Å?iV'Û_x0004_Í?Dß%âcÊ?_x000E_#Õ_x0010_Ð?¦ßHª¢Î?Æªh_x0001__x0015_Ê?_x0007_¶_x0006_oÈ»?î%=ÆJRÅ?«sM_x0010_É?u°ó_x0013_Ç?Ó_x0015_2Á| É?:ñÐÏ±qÊ?uÄd¤U±Í?jÐß_x0002_ØÔÍ?k{§ÑË¸Á?$¹'3qÅ?öt{Iì¯À?+_x000B_!ÔôË?,m&gt;[RWÉ?_x0005_ëºìÕ_x0008_È?}ã_x001C_î¶Ï?T5nÑ4Ç?)ï_x0002_0z¾?ØØ_x0005__x0006__x001C_Ì?L_x0011_Æ°ÃÎ?+qö%_x000E_¬É?¬_x0017__x0014__x0003_h®Î?{ìUÌÿ)È?îy_x0013_®*Ì?uølþ È?¶ÐXÍ¬´Å?Àd¤àÆ?ã5s_x0011_ñ+Æ?_x0008_¯`_x0003_ØÊ?¯·]T|É?DlñúuÊ?i÷_x0019_¿mÇ?èK&amp;ÝË?,À&gt;´&lt;Á?_x001A_&amp;¢-SÏ¾?Îê®ª$Ì?k÷Ù^_x0010_Á?dG&gt;t¡ÌÅ?ÛâûÑ_x000F_Ç?Eé_x0001_[QÈ?_x0017_)ühM_x000F_Ê?_x0004_E4ÙÍ_x001A_Í?§o¿B©ûÄ?åM0tq_x000E_È?4+8H­ÓÂ?*ß|_x0016_Ð?_x001B__x001E__x0016_¤_x0007__x0012_Æ?yT|_x0005_{Ë?ôZà_x0002_Þ«É?~ãXv=èÃ?_x0003__x0004_Féý*kÕÀ?º'K.¥2Ë?ëDZ_x0003_`MÇ?vömûÃtË?¼lq«hÍ?ÅúïÆÇ?}¨þûºÚÄ?:Ým_x0002_ÆèÎ?~  wÉ?®G°_x000F_A,Ð?î~âNr_x000E_Å?LÙä³±©Å?Ù¿áö_x0010_BÅ?I'_x0006_
7È?U7½¦çË?_x0002_l9KÁÄ?"7_x0017__x0003_î_x000F_Ò?%EU¹ ZË?_x000B_G±_x001A_yÏ?Tñ÷_x000E_ÃÁ?_x001B_ÛZ AYÎ?_x0017_ãÊ_x0010_³Ä?Ój0&lt;_x0001__x001B_Ç?_x0018_-_x0010__x0001_I_x0004_½?vR3÷;Ç?±nbw!mÀ?_x000C_+&gt;fWÍË?cYÙ­_x0001_Ç?j_x0011_ Å?LG«{*Ê?R`¡ y_x001F_Î?Õ_x001B_¢@_x0002__x0004_,Ä?éA[_x0012_È?&amp;iYXÿÊ?ûhï_x0001_@É?XB¾eªjÇ?Ø¥D_x0018_FZÀ?¶_x0011_éq2Ì?_ÃÄÆÈ?æØ"_x0018_Ð?jI%û|É?JÈðïêË?ãqrYðÍÇ?o¸"r©`É?_x0016_dÁm0Ä?«[%&gt;¹`Å?­­è4¢³Ì?¥_x0012_Xè_x0018_Ë?¼v1,1)È?Z¶_x000B_SÎ?×ér_x0008_Å?i3«Á È?þâC³¬YÁ?@o¬½6qÇ?ë¢_x001C_Éû_x0017_Ð?_x001C_@þ¯ÞÌ?TU¶¶ô]Å?zð-ñ¿Ë?9s!°tÈ?|¡ ¥ÐÊ?ü_x0011_1eXõÈ?UÒTÏ_x0008_È?DY_x0003_Ú8Ì?_x0001__x0003_ò¦QI|`Ì?L{ÔÚ¿~Ä?Ô@uïÅ?@Ý\rÆÅ?E`=SÜÇ?Ô_x001D_Õ¨W_x0011_Í?_x000B_ tçßÊ?»8Ã?åGÌ?¤ì_x0005_&amp;rÀ?û_x0005_W÷~Ç?ÈßÊÑË©Ç?µfÈ_x001D_2À?[_x0007_gUÌÈ?¤kSÁ(ïÆ?&gt;ò_x0018_JHßÂ?\+_x000F_ßçÆ?ÄÚû6äUÊ?!_x000E_1Î?Í¯Ýµ7ÎÎ?æÙOª«³Ì?´Ù%_x0002_ùÍ?fTm±Æ¿?¦í»¼^È??óñ_x001A_ÿ4Æ?Mß_x0011__x001F_p_x0001_Ê?bll_x0011_:Á?ª_x0008_ÎªWbÉ?µè_x0007_FóÆ?f_x000B_i\ÒÐ?õt6t_ÑÃ?R_x001F_vÔÀÆ?»©;É_x0001__x0003_pìÈ?¼Cz©+Ã?_x001C_ f»GÛÇ?_x0019_L\Û¹êÄ?Ä¤Ü9¨Â?_x0015_p_x0005_¼Î?«ýÜÓÐ?b|Ùí}Ä?¤ä!&lt;¿?[¿mÐ?ä£»
ßÅ?+®PÙ¯ÂÅ?ÐÈà¤P,Â?ã_x0008_¬DÒÊ?½÷¼:I_x001B_À?ìÇïtÌ?ªHÍ§5É?ìÅªµþË?Å_x0008_ðqZ!Ê?_x000E_iÈu0JÅ?Ö7ïÙÎ?ÖD9Ö__x0011_Å?»^dõS½?Ùì_x0011_&gt;\[Ï?5ÅÓè$Á?ºiþ_x0003_nË?S_x000E_-L¸+Á?ÓÒ/_x001E_@0Ê?t_x001D__x0017_+OÃ?_x0002_÷×_x001D_Ý!Î?JAyfÍúÇ?=§¨?LÆ?_x0002__x0003_+%Ã}_x0019_ÿÊ?Ä½Û_x0016_lÅ?~nÏ_x0008_²@È?eOð9_x0007_ùÌ?E¬Â!BôÎ?5ý¬m_x0019_Â?Tu=;ÃúÂ?B¿IXã_x0001_Æ?Édé;_x001D_Æ?¹7/ÎÚ/É?_x0005_Ws«tÉ?ìn¸Ì?e½ý×J¥Ð?
Z#Q«þÌ?\_x000E__x0017_&gt;Ê?é¤[2É?_x0005_ßåk_x0013_æÇ?;ô!Õ_x000F_yÈ?Ü%´ãÒ@Ä?Õ_x0012_,0kÌ?=ºÇò_x0019_É?
²_x0002_ ÄË?ËÇ_x0001_qÊ?³Ê_x000C_¸²ÉÊ?_x0016_u*_x0013_bÏ?%ýfû¬Ã?_x0003_0þ.ZÅ?Ò´µeÈ?3çov!Ä?uÄ»æ¤Ê?l&amp;µÓ¾PÆ?Üz±_x0004__x0003__x0004_n¿É?¦âÊ¿¬¥¾?_x001C_²LI©Ã?Éì_VùÅ?(._x0017_¢0©¾?|Ý4_x0002_*ìÍ?çFÜÚbÎ?Dy¹_x0011_;Ç?¥%ÌFÊ?RÊ_x0002_°·­Â?BÇ_x0015_Çx-À?_x0005__x0001_Z¤m¼Á?o¯Ùe¥«Ð?òê±qsÃ?§Ëâ]ÿ¬Å?tÌ3_x0002_ØÐ?Åk?Bý¸É?_x000C_õ G1kÆ?÷Ë."
Ã?4j§Ïä*Ç?ÖKØ'iÈ?UH²¢ýõÂ?{Ø£&gt;£cÃ?/_x0017_lºäÌ??ä¸ iÈ?h_x001F_é«¯Ä?_x000C_8²¡Æ?k/[iÎ?ìpîÉÞÐ?Ì.h´_x0011_¬À? ÝYÌ»YÅ?#YK§ÃOÊ?_x0002__x0004_Ý6DË&lt;Í?*üBÌUÍ?XË1óÕÍ?Õ°
)§Ð?82é£_x0012_Ç?ÅÞ&amp;CÍ?$2(ï_x001E_É?´_x0013_/õ_x0006_ÈÂ?i_x0001__x0002_°\Ì?_x001A__x001A_É-Æ?p_x001D_M?2È?_x0018_h+®ÕÉ?l¨2_VÇ?G9h_x0007_,Â?;§~]H[È?«QÆ¯Â?+ÉEgÏÖÈ?_x0013_¤x0YýÌ?îÇZyÍ¾?_x000B_Úì òbÌ?ÜÓ?_x000B__x0010_%Æ?ÓÂá_x0015_¿?ëGð_x000E_vºÈ?_x0003_@n#á:Í?ü&gt;Ö%Ö^Á?+6_x0013_ë@ÀË?_x0011__x001F_²¯&gt;Ä?°r³_x001F__x0017_Ð?\'Ã0_x0008_,Ï?_x001B_å;9·Ê?ô÷»_x000B_®È?_x0002_)3½_x0001__x0003__x0014_YÌ?PòV§_x0002_kÁ?e×Ñq!Ä?_x0017__x0007_K&amp;_x0014_`Ð?[·Ú¹ÿÉ?LU¸ÿ¼Ä?~öíNÀÃ?;#m_x000B_ZÉ?´O¼@EÃ?_x0019_Ñ{0XÉ?Ì®ÎzË?¯{Y©âÊ?»_x0013_Ä_x0010_UWÉ?´)(}_x0003__x0011_Â?Tñ©.É½Ë?9ëèG!©Ì?_x0015_óÔ¬½Ã?^¾ ¨òÄ?Ð_x0008_÷ú_x001A_Ì?Ô]GÈ?|à_x0010_êûÅ?Û Á}_x0002_úÎ?%Õ=Ý{È?&amp;ò§z³Æ?)×7Ð?£_x0016__x001A_¿tGË?J¹Ã°ºÍ?¬;Ï!^Ð?¹{\ÊuÁÏ?ÄUR¦ÎÀ?dÔæù»Í?_x000B_pâ8øÐÇ?_x0002__x0003_ÕÎ_x001A_èÀ?BÖ¦®Ê?&lt;_x000C_VO*Ï?I¯_x000C__x0013__x0014_SÌ?¹_x001B__x0007_ _x000F_QÈ?_x001A_O`
çÈ?\§_x0016_úX_x001B_Ê?´6ÛØ§&amp;Ç?Û/ÄÊûâÇ?._x0014_ÛL_x0017_$Ð?1_x001A_Iæ_x0012_Í?_x0018_IÞã_x0002_Ê?ÔpOøqÀ?J¿ÊÁÂ?¥EðÕ}7Ç?ì&lt;¥"Æ?¶2îý=,Â?õ°Ñ:¿õÃ?§&lt;É?EI~shÑ?_x0014_%SÁzÍ?Ñ¸+[éåÊ?_x001A_Ð}¨TÍ?Í_x0001__x001B_W}JË?ksÈáÇ?1ìWBÅ?_x0005_ñ_x0005_«ÇË?.üY0_x0014_eÏ?¤À&lt; ­ÌÅ?BS¸¤Æ?_x0017_^Ì¦Ì?1pÏÌ_x0002__x0003_HßÐ?sG,¸Í?lFÑÈ(Á?T_x0004_µü¸×Ç?)QSüNÄÅ?;¦¥_x0011_±XÇ?ÕÊu&lt;_x0008_JÈ?TnUõ´Í?_x000C_6ãËmeÂ?õ_x001C_ø4\
Å?´ÃL_x001C_ËàÊ?Ëÿe}Î(Ç?,ú£+¶ Á?½LBoÐ?(9E2_x000F_Ë?5×Í?_-s¼c_x0015_È?wÆ|`î³É?º¢óæ¡Ï?_x0004_`µëÎ?_x0013_¦Å_x0012_´øÉ?b_x0018_ZE»?¼¤¹kIkÄ?_x001D_µ¾Ñ_x0001_Ë?|Ør;¯LÊ?øÓ_x0018_b_x0015_zÐ?OÙ_x000E_Å?&amp;ãèàÈÃÆ?_x000F_YHxÆoÈ?#@B£¼É?übâEµÅ?_x0014__x0001_ÕÁ*Ä?_x0001__x0007_U_x0002_MÉ°É?!ß¯¾¼?äÒ¤I¦È?ÅH6,:Ã?ìNq_x0012_yÈ?]%o9½Ë?þ~®Ä?tÐì±%Æ?8Ë?ãL&gt;Ï?Åt_x0004_m2mÃ?üò¯Á-_x000B_À?_x000E_È&gt;FÌ?;LÉ`òÂ?Í_x0011_ÿT_x0011_É?LÒ_x0007_FÍ?97òþDÉ?_x001C_î°¸ BÈ?
Ù÷kØ!Ê?¬°_x0014_ùÅÒÄ?¥h©Up_x0008_Ê?_x000C_Ø&lt;V_x0016_É?láN½OÌ?·ÛmÍ*²Ì?_x001A_dÙjýçÆ?{Ñq6Õ£Ã?Ù ­_x0003_(&gt;Æ?¥¬C_x0010_÷:Ë?"gyù#Ì?q_x0005__x0017_îÔÌ?é¼È_x0006_Ã?9¾yºÉ?N1 _x0001__x0002_ïgÎ?¤,Òí~Ã?åxg:_x0004_Í?Í³ÚtÍÐ?\k`*_x0012_Ã?ªMørÁÈ?Zof&gt;ÑqÊ?ìFO _x0011_Ë?ÅHÂÅ$Í?qÿÒÔÆ?-8bâ{~Ä?$"$ &lt;jÏ?7S_x0003_¸6gÅ?i_x001E_[ÑÀË?_x001C_Ð'¯qÆ?I_x0017_ÿ"Q¼?õñ`¨s_x000C_Å?Ô!ÓU~pË?¥Ê_x0007_­}ùÎ?_x001E_R ¯_x000B_?Æ?Õ3àx'&gt;Å?·cò³¾É?ì_x0014_yû@Ä?q&lt;àr_x001E_+Ï?ç¡ _x0008_Ì?ìq_x0016_²$Ç?*ñ_x0019_¦WÎ?ÛwþlÈ?´3^ÈqÂ?q%uÆIÏ?ÝSÍH_x0002_ÅÈ?çûè}9,Ð?_x0003__x0006_
 [TTÅÃ?-{T¢+LÅ?ëàÝ+Í?ObÃR"­Ï?¸p¥Ý+Ë?Ã_x0013_vÁ?_x000B__x001E_4¿Ê?µ_x0019_×_x0005_Å?£ç÷|cwÎ?rÉð°=Ð?E:_x0010_ÅÀ?äjbJ_x001F_ãÈ?M_x0016_ç¹ PÐ?ä_x0010_ózc_x0002_È?\åRáÊ?_x0004__x0011_a¹yÈ?¹Ã¹`{Ì?Ö_x001C_Z+_x000B_Æ?¤äÑÚyIÄ?ùn×EçÇ?{Jð\IÈ?]WdgáÍ?bÂ_x0011_¶µÃ?Ì/kYpPË?_x0006_ûhYjÊ?£L«]öØÊ?'_x0018_&lt;_x0005_ÂÂ?_x0015_æ_x0001_Ð.]Ê?é_x0006_(_x0017_EÂ?d/;_x0008_Y_x0007_Ë?+_x0002_ÖaÍ?ü%ö_x0001__x0005_¼vÊ?© GßÉ?()£ÎÍ¼?0µD_x0005_¨cÆ?«;[4_x0011_¯É?_x001E_÷f
f:Ç?ª_x001F_»_x0002_mÑ?ý_x0010_8ùÑ?T¡ .¨ÇÆ?_x0015__x0004_ÛË?ËsûbOÊ?vr&amp;('_x0011_Ä?t¾¡ óÄ?änàûµÛË?_x0004_W_x0011_JH8Æ?è»«#CÇ?MÓGNÐ?¤õiÇþÁ?ª_x0012_Ö_x0011_Ì?[ëÕNk,Ä?Ýe_x000C_;ÐÐ?û1ÌÓsþË?æ®_x001B_ûÉÆ?¦BpÂ?d¼uÈ?¥û_x001A_5ËôÈ?_x001B_l©wø_x001B_Ê?Yµï|¾LÐ?;ëýwÉ?â_x0002_|d É?´Õ?ß}Ë?P_x0003__x0013_À!Ð?_x0001__x0002_Åû¹Æ?á7Ö%n_x0013_Ï?á_x0018_Q&lt;ÅnÇ?[Ù}þ_x001C_SÄ?Uó5wÔ\É?l×)ÎåÂ?%¹»4¸Ã?ÅyS|-Ì?_x001C_YRóË?_x000C_¨¡ÿ_x0004_ðÉ?Å¢Ì·#çÌ?;ñvvÌ?ýXÅ?ìð¥/_x0001_Ã?a´_x001A_*FíÌ?a~Y¾#Ì?)V¾ÁEÅ?k­huEãÅ?ì_x001F_æWÐ?¥kËY7ôÐ?Í_x0004__x000C_"ªÉ?4õºÀÄhÑ?89`«"Ã?Ä_x000C_¶áx×È?Ë?ñrdÍ?_x001C_Ù_x0018_ ùÅ?E^øq@Ë?_x0017_Ìì Ì?ý-ÆÜÈ?
aùbÏË?_x0002_u_x000F__x0012_þË?vK_x0004__x0001__x0002_;³Ê?7=9&lt;´É?Õ_x0014__x000F_õËÅ?·xÿ8BÅ? ô¤_x0015_¥ÆÅ?|_x0019_®x¾ïÈ?fçm|É?ö8_x000B_8ÒÚÍ?kiÕ=ºRÈ?ÎÖ_x000C_8Á?_x0001_×_x0007_Ý_x000E_Å?£RF±'_x0004_Ã?@I_x0002_üæ8Ç?èéª_x0004_¦Á?;õW_x001B_îÇÌ?dFáA_x0008_ëÈ?_x0006_úåK\_x0017_Æ?sÛÌlÀ?\gìÆÇ]Ê?~yB%nÏ?ò}ÔÉKË?LfnMS_x0002_Å?«®é_x0014_Ä?_x0015_ùÍ|òÇ?Îhÿh÷®È?_x0014_Õu_x0017_h6Ë?È_x0017_pÄ?txovÈ?¯?ÿ_x0006_7À?Íå+è_x0017_É?q¨×TÁÍ?_x0015__x0006_Ó¼ÏCÐ?_x0001__x0002_â0G\_x0010_ÓË?ÓãCú+1Ò?_x0005_Ñ½
ÙDÄ?_x0003_Üa/¶Á?Ä_x000E_.òjÇ?_x0002_¦Ý­Â2È?|_x001A_Q_x0007_ú3Æ?ËAØùå×Ë?í_x001C_j¼4ÏÆ?xß&amp;&amp;ÕÉ?O'_x0006_«g½Ç?ø5ºÁl%Å?ãÛ+GHÐ?é0bÇ?&amp;$×_x001D__x0004_Î?­m#â-_x0010_À?D_x0014__x0016_rûÊ?-­ï#_x0017_¯Ã?\_x0013_ÆDÃ?&lt;_x0015__x0002_a_x0016_Ì?_x0003_D_x0005_'_x001C_ÑË?á)¡UÎ?Ã¼nD»_È?Ü;º¶ÁÇ?k_x0010_»_x0007_Ç?ú%P!Í?¬c_x0012_RõÅ?­ºxâÛkÌ?Å}_x0002_¬åyÃ?_x000C_P)tÉ?tx1/_x0015_6Ï?ey÷_x0002__x0006_ÐQË?û}]6òÍ? ^akýÁ?2 
Jâ«Ì?¥~?ÜE.Ã?_x001B_k¥2O!Ä?ºÞ×ù_x0013_Á?ËYú&amp;3Ã?Ìp3¸I'Æ?LÖÇób©Ê?ä)+W_x0018_Í?ÇpC_x0005_ÄÉ?÷+QökêÊ?¼´_x0012_o[_x0004_Ñ?²iã¸ÆÁ?_x0016_~Û_x0003_Ë?_x001B__x0002_âQøÉ?¤,[ÉCÉÈ?×.þ[p[Ä?ë¦ãk7Ä?ëíXÝ)âÆ?{_x0001_HÕúÍÈ?K¸_x0011_Ï: Í?µ7õÏ?9_x0013_ãæÉ?»ü9I×5Ä?y_x0005_âRTÆ?94¦_x000E_¨_x0003_Ï?ÇTNÑ\Æ?t#¦·Í?_x000B_é;¶\Í?_x000E_ì_x0004__x001C_Ð?_x0002__x0003_}nðêÔÊ?ëlçà3¤Ï?&amp;nÕ¿?.w2}rAÎ?$W_x0006_±Ë?iÔkvÌ?_x000C_°!=IÅ?7_x0015__x0006_&amp;$È?Âï+_x001D__x0002_§Ð?Ä_x000B_©f_x0008_Ä?û$uEt«Æ?pEU/!´Á?cæ¾_x0001__x0017_Ë?±_x0006_÷¥Ä_x000F_È?z{íÌ?iÏWè:Ë?©_x0012_WC=ðÈ?÷_x0001_ÚSø¶Ì?,(Ñ»Ç?_x0015_=þ&gt;_Å?µT[ø^-Ê?_x0001_¼YÛÂ?_x000C_J_x0008_Ê?µ8¨Å?Ö_x0011_&amp;ÐyÎ?}Ï_x001B_¯xË?_x000C_Ýt_Â9Ë?9b_x0012__x000E_³ÞÀ?_x0015__x0011_£[ÿÇ?|´¹µlÊ?d±51ÿôÇ?_x000B_ò½ò_x0002__x0004_æ¡Ñ?FÇ_x0007__x001D_Ä?´d¾ñ/Ì?É~á_x0019_*Ã?]9n_x0012__x0012__x0016_Ä?ÖÕË?#GÃá½}Ë?Go«#\Ä?É¸3¼)Í?Ì_x0014_M I_x001D_Ê?ÔÐ¹Æ_x0019_Ä?õ©Á¡_x001D_\Ä?Ü_x0016_.ÝÀ?_x0018__x0015_;Þ¦_x0003_Ë?é(9_x0002_sÈ?«=ÔÏãÇ?´âÕ2_x0013_èÆ?¥w1_x000E_
Ë?9al&gt;Á?NLÐ8GãÐ?_x0017_T¸R½ É?|_x0001_Ç¡.¿Ã?_x0014_o`RÄ?MEg§Z¼?ëÿ_x0013_b¬BÉ?_x000F_ø"rá_x001C_Í?ø²)»"çÇ?d_x0010_ëü3Ð?Á¢äSvÉ?FJÌ Î?eñ6
[Ë?Vû:ÑâÉ?_x0001__x0002_¬)_x0014_Ö_x0007_ÜÃ?_x000C_gûH@Ì?ìW H ãÈ?_x0010_«æ9Ä?L±K _x0019_Ä?;Y§érÆÂ?ÆJíKÊ?[_x001E_XÂ_x0016_ÛÇ?T×¬ÌÉ®È?]&amp;v¨Ü_x0002_Î?C±ÑÛÉ?,­_x0019_Ê3Â?WSJK(Ç?uÌÅ¦!É?CFã|V7Æ?ËÙQbÀÆ?Ô{neÎêÊ?ª4æa_x0017_+Ä?$1u®QÆÏ?­ñ÷ÿÜ
Ì?xöãà_x0015_ìÅ?ÅÅÖª_x0007_Í?%,Ñê·È?$4±}çÎ?Û³Ù_x0010_ÀÂ?K_x0016_lÉ?K9ùÕGË?_x0005_?z+Ê?«{_x0005_Á+¹Ñ?_x0019_¥/~S¯Ã?D. _x000E__x000E_óÈ?¼_x0012_[K_x0001__x0002_ºÞÅ?¤XâÌÌ?¤Ò_x000F_SÇ?_x0018_ñ½Ï÷½?_x000B_q¯ãIXÇ?ìT^Õ&amp;wÅ?XS©û|¯Ë?uEsyÇ?x
O=ÚÆÍ?ÒÈZ&gt;_x001D_ªÍ?Ú;&lt;_x0005_d¾Ä?V¡:ßÂðÆ?*²PdºÁ?=Ø«.ÞÝÉ?UØØz_x001D_WÍ?ûÃ:ËVÏÆ?*/-¦OÑ?k5à_x000E_gþÆ?ëÝþ
ÍaÆ?DÃÔý_x0012_¸Ä?z3§È?å-Ë£Î?9©Ë×!ëÃ?{t£È_x0001_Ë?èo:Â?ÎÝ_x0013_ÅXwÄ?Ý¬ôx.Í?µ_x0017_UeÙÃ?5ÒÙ_x0012_Ð?Ë
aDè_x000C_Ç?Å{¤·_x0008_É?ägìÎ_x000C_:Ç?_x0002__x0003_é$J6Í?eÅ_x0018_ò'Ð?Ëy×__x001D_¢Ì?PÝJ£Ç?J{Ù;_x0001_éÐ?YY^_x0013__x001D_Ã?ÔÀ_x000E_¦_x0016_Â?uàºb`3Î?EÉ¤îÉ?!Z_x000C_7ø{É?û%æSPÆ?_x0004_;5¶uÍ?©Ú§¬½Ð?çþoË?K_x000B_wêÇ?mD_x0010_­ÕÉ?Tð)S_x0004_Ç?UH@®_x0004_VÅ?DAW Ç?È_x0003_ägÝÉÁ?«¬îf&lt;Â?=ÖÆ%ØÐ? -ÕkË?Å¿§?ûÀ?_x0003_¼h?EéÃ?t½ô_x001C__x0002_Æ?)_x001C_ÏtªÐÇ?X
Y_e_x0006_Ð?;Ä³l_x000E_Ã??Ïf_x0011_èÈ?l_x000E_ôÌ?_x0006_q9­_x0001__x0008__x0007_Ç?%_x0019_é pAÈ?KZ_x001A_,Ç?_x0005_ù=ÿ/Ç?M³¥W¶ÄÉ?CV÷c_x0006_Ë?õ_x0012_§_x001D__x0002_òÉ?ÇìaS´6À?;©ª_x0008_Í?_x0014_Çø
kÁ?e»í|Ì?Âß&lt;Í?-0Ø!`Ä?;*®OÃ?_x000E_ _x001D__¦Ð?_x001C_$'_x0003_^Ï?t¸_x001B__x0004_õÊ?f¨K¢ÆÐ?t_x0015_ä_x0006_Ê?ê«_x0001__x0012_î_x0013_Ê?æ?_x0016_8È«Ð?Fà¬Ç{@¿?k_x001B_kVAIÎ?Þ{­ _x0010_Ì?_x0008_ÿô=­»È?Ü_x0015_µR[Æ?¿Ív¬ÄË?kú5IåÊ?_x0016_Ív¸âË?ÛÌP$òË?{heð]äÄ?%Zo¼DÈ?_x0002__x0003_ pb_x001D_Ä?Í÷bÂmÁÂ?Ü?l ÙÍ?glÈú_x0013_$Î?O¥._x0004__x0003_Í?K#è+³È?ù_x0014_\ {sÊ?ËÇöÐª_x001C_Ë?ð&gt;zqÈ?_x0002_tGÃ?aTø_x0018_Á?0Ï¦¦IÇ?  ïÚ_x0012_ØÏ?[¼¿9(1Ä?¡É×áÉ?¨/_x0002_fº$Ê?¿õ_x000F_oFcÄ?m _x000F_ÓÇ?3__x0006_ûÀ?ZÖ?Ã?&amp;Þ©ûÌ?TÊ_x0016_u&amp;vÃ?_9_x001F_¸ZË?_x0005_ÈI *Ð?u#í_x0001_`È?|©ðÄånÀ?WñµMÂÌ?ýÀr#ÅË?¥Ùý²\à¾?_x001B__x0015_©Az_x000C_Æ?Ä_x000B_ÿÿ£bÁ?_x0006_`Yc_x0003__x0004_ÞèÆ?6?;ëSMÌ?O8?Ï¿_x0013_Ç?üm}ËFÅ?9ÅçhHÎ?Û_x0014_N«Ì?\º9v_x001F_É?dëgÊ/_x0006_Ã?_x001A_¶4·JRÉ?å»½eB)Æ?ÇUÊ?íå&lt;Ò_x000F_QÃ?cWwåiÑ?xby$Å?_x001C_g_x000F_AuZÏ?_x000B_9JÖ$É?_x0015_ïhvñ9Æ?nÏ¿TÎ½Ï?®Øµ_x0014_ÉFÇ?`ñuD5Ð?»0ÙG_x0002_YÀ?2Ì_x000F_*Ä?d
úuØÅ?pRïÝ"Ë?=_x000F_&amp;u³ÉÆ?É= _x0001_ÿÇ?_x0014_Ñ¡õÁ?[¥:ä®?Ì?È:iÐÏ?_x0015_¾x;=Ê?®+¯¼ÑÏ?òXîÊ?_x0001__x0003__x0012_:ØjYÆ?(Ã¹÷×Ê?´/` TË?ÇU:_x0019_xÂ?¿@
½`Ï?v;_x0002_s¿ÒÈ?f¹Ë0DÆ?óï_x0004__x001C__x0004_Å?éó¡jô¨Ë?@Þýr½¾? ÖÄ:¿=Ã?_x0012_G ±ÒfÐ?U® ´(¾Ë?ã"{$É?$_x001C_Ç_x001E_ÓÁ? jgR´ÝÀ?'©Mu¥}Á?uÈ¦]8òÁ?i~î£_x0006_Â?_x000B_OW#~&lt;Ð?kC_x0011_¥Ú\Ä?8»Pè"QÌ?429XÊ?íû4ÙM Á?Ü~ÉäÐ_x000B_Ë?_x001C_Ú_x001B_ÊÈÆ?«Er4_x0015__x0010_È?|ÆXª2vÃ?i:üV¨Í?_x0016_ÝòtaîÇ?¬\_x0016_êÈ?ÿ/§Ó_x0001__x0003_]¯Í?õhrUÀ?EÏÈeÚdË?£Ê°EÆ?#=ã¬Î?Ýÿ±ã©Æ?e¡_x0002_ãV_x001F_Ã?_x001C_Î_x001D_
_x0002_Å?÷A;[RÉ?G]ÒÁÊ?§D¿A¹¼?%Ã}IpïÇ?gðgºÆ?Vqp
Ì?G±ÞçôÎ?T_x0007_}_x0007_}tÊ?¬¨6Ó_x0003_IÌ?º_x0007_-&lt;ZÂ?³&gt;½Þ_x000B_QÐ?ª~_x000C__x0010_&lt;úÃ?åR_x001F__x000C_ºÁ?DÕÃº°î¿?Öªè`Ì?_x001B__x001D_6Ê?È3ïM2_x0012_Ã?EêÂÚ_èÍ?_x0008_^i»È?ÚÌMñ:Ë?¥i ó@Ë?Øõð9ä¿?»=_x000E_WeZÊ?âË{õù¸Í?_x0001__x0002__x0014_0ff_É?é¤hzÔÄ?T^6LS¶É?$_x0018_-&amp;qÇ?F}
,pÅ?3*n6QÂ?b+Ú.÷ÍÈ?ä_x0008_ð¯®Ì?Å¦eäçÉ?_x0008_.ccÄOÄ?Ï!9kÆ?ÓM?÷Ê?¬ªu_x0003_c_x0008_Æ?¾Û_x000B_X·É?ÕzÉt_x0013_ÀÈ?*ªCY"½Ð?¬ÒM_x0018_¬Ã?9`3¨þóÌ?Í9ÔgÈìÈ?:N:Í^Ê?çä£¯d_x000F_Ì?N1gqÿ;Î?íRS_x0007_Ð¢É?8 Ïî£Ê?_x0013_;,9Î? »¼:ªêÌ?E6A ^_x0003_Ä?Ì¥·_x0019_JàÎ?Å_x001C__x001F__x0016__ñÈ?_x001B_1)ÆÃ?_x0006_«»_x0005_JiÎ?ñ_x0005_S_x0001__x0002_&amp;+Ê?õ¿_x001D_§Ó Å?U9Æ;½gÇ?_x0014_ë=òòûÁ?P_x0007__x000E_6_x0003_Ê?^_x001F_}§õÁ?E_Ö»¾èÅ?6N!¹Ä?ÖC5©Ì?zYaû°Î?&lt;0ÒÛdÑ?ºG_x0015_ß_x001D_uÈ?õþÀ k¿Ç?w_x001A__x0014_­Å?e:z%ZÈ?³ÂG|Í?¬_x001F_W¼óÉ?kòì_x0008_ÚÍÈ?b çÀ?D±¶FÆ?-N-L¥É?_x001C_ã"yÁÇ?%]p¾Å?½§«#bºË?v£6CÎ?ç]WægÎÂ?ô R¼#Í?_x0004__x0004_[tÂ?_x0005_Å76_x0013_Ñ?UN_x001B_8 Ç?ËQèS,_x000E_Ë?Ba¦OeþÈ?_x0002__x0003_Ûy8áf"Ê?R[N­ÀÊ?åÌk_x001E_»Æ?$ÖT[½ÐÃ?B¸`øÎ_x001A_È?¥BM¾ËÌ?ìFêÿv¥Ã?Ù§ÜÐ$Ð?CòÉ_x0015__x0017_yÌ?±æ_x0017_MµÊË?S'/Añ_x001F_Å?_x0017__x000B_Z_x001B__x0005_Ã?½[ _x0013_É?Ðî1Æ?Ô]_x001B_&lt;ÄûÂ?|\;ÍßÌ?M[O_x001A_²"Æ?s%;_x0001_mÎÐ?eEü;ÜÆ?%é_x001F_üèÂ?_x001E_b_x0012_'À?´Vp_x0014_õÌ?ìÓa´ï_x001B_Ë?üºCáÇ?Èjðu¼Ì?¸]"ÀPOÊ?w~LÌjôÅ?uÇ`*_x0017_¶Ã?ý_x001F_ÆÝFjÌ?-ñü"ÑCÈ?7¥#
Ç?»éq_x0001__x0002_*Å?_x0013__x000E_'lÇ?ÒÐlMYÃ?û¨î_x0006_Â]È?_x0004_êÉÈ?¬_x0004_dHVWÆ?N_x0004_Bý½?{Ó{_x0014_À?«G 7EøÎ?_x000B_m¸_x0015_&amp;VÄ?)ã(rÅÍÇ?GS_x001B_ïÅöÌ?kQ_Æ_x0004_¸É?,$Î·#Ñ?3£%7É?Ûå6_x000B_´Á?_x000C_è_x001F_É_x0018_Ì?{ñ5j_x0011_Í?Fª¼_x0011_Ä(Ë?¥Eè°·Ç?íø¯¡³éË?^÷êAdÄ?Üÿ3è¦ÊÈ?dÁÑµ8(Ð?ÝÙ{É§eÇ?&lt;1_x001E_ÚÆ?2_x0017_ËWmÃ?7_x001E_¦¦ÀÀ?NèB¢¸¯Ê?ôU6+_x0008_Ì?Esñ ·_x0018_Å?n7-9M[Ì?_x0001__x0003__x0014_`ø^»EÇ?_x000B_=¼â_x0012_;Å?û\_x000E_i»_x001B_Ê?_x0002_F_x001E__·É?¥_x0005_h¶LÐ?Lè/7_x001C_wÍ?fÓêZÅ?[qdqÓ)Ì?¬g_x0016_F¥ªÊ?hb7ûY_x001D_Ä?"_x001E_ïC_x0015_!Ê?L_x0002_Íú Ð?uªH`nvÆ?Co_x001E_ÈÈ?Séá#Ç?ì_x0016_m&lt;_x001D_Ç?xü¸Íc)Ç?¥·è¨Ê?.4MKË×Ð?E÷×EÃ»Ã?Éê¡­_Î?Ý ÍK3LÐ?[eìdéAË?_x001D__x001B__x0010_{È?®_x0001__x001A_â_x0006_Ñ?¶_x0002_¹Ë?_x0004_a;iÑÎ?³Äz~¸6Æ?þ×_x0019__x001D_Æ?ù¼°¬2Ê?÷H-ÀÅ?_x0001_ë³f_x0007__x0008_1OÁ?æ°áäÍ?\±/À?.`þ)_x0011__x001B_Ï?Ëy¸ALÈ?ìPÍAÄ?VÃXF$Í?T¨#ùçË?_x001B__x0004_a!"_x0001_Ê?»_x0008_?T°&amp;É?ü·`¿_x0004_"È?õ toçÐ??×Q_x000F_÷Â?
¼l_x0003_ý±Ä?þ_¿-Æ?¶_x001A__x001C_hGÉ?mM)ÅªÆ?òC@ÿÏ"Å?³ùê¬'BÊ?p²u_x0007__x0002_Ç?Ì~©(Ê?¹ç%+Â?û&gt;#sS+Ï?4èVë_x0011_§Ã?&gt;¶Âß ÆÌ?_x0006_Nð%ãsË?kb_x0003_rÙÄ?W¬ CÏÌ¿?DPÀyü8Â?ÔØD_x0005_Ë?eïMÃgíÅ?õ?évÚÇË?_x0001__x0003_tv¶_jÌ?Ô_x0013__x0005_É'eÈ?[h¶sÀÌ?I¹TIÉâÌ?Ü2UmÖ}Æ?-¨.ò¸Å?2Q__x0001_Ñ7Ì?Ù_x0016_¼PXË?ôíÏ_x0014_rEÇ?ÍL8È?÷±_x0010__x000B_UòÊ?6"Å»¼?´°&gt;1È?Î!v³µÐ?Znì_x0014_Ê?ÈªXc£Î?eÌ_x001C_.ø^Å?Ü6Ií_x0002_MÅ?5_x0012_w@3|Å?SÍîÜõÅ?Q%æëÑDÅ?Ï:kyBÈ?_x0005_Ýé_x0018_ùÄ?×_x0011_e_x001F__x0014_Å?Ã)Yê\øÏ?k`Æ2_x0001_oÄ?V#_x0019_ó^òÌ?lBÂy4Á?Õ_x0004_÷_x0002_bÎ?_x0005_ÄÆA®Ï?:ÀùLKâÇ?ån+/_x0002__x0003_[ZÍ?k¥ñÇ?Ðð§_x0003__x0018_Ç?þ2ÒN_x000F_HÍ?{_x0006_?Æ?ó«Ti¬ÓÉ?\ÿ5_x001E__x000C_·Ì?U~mYß_x000C_Â?½Ö®õÎ?ÜFßFD3Æ?Ô¼X_x0007_&amp;pÊ?_x0014_2&amp;ÈT Ï?ÃáOÈÙzÅ?Ì"Ô1ßFË?üY_x000F_ÃÜÂ?_x0001_¬Õ±BHÊ?å§$Ç_x001A__x0003_Ë?8_x000F_!üTÄ?ÉÓáÅ?hÞqMô_x0017_Î?Ìí!¨]Å?äÄ´j_Ã?\DA®·Ï?éÇ¢|_x0013_×Ë?[âªÓ¼ËÈ?Ç¦¹ÈÙùÐ?§6Êe]É?b¿G_x0004_­À?Åkwó(Ã?÷_x0011_¿vÕ,Ï?_x001B_H`_x000B_³_x0016_Î?æ_x0013_º¢²Ð?_x0003__x0006_Í(A£_x0005_Ð?ÞØÏ÷MØÇ?_x0019_â3V_x0003_Ê?¬_×¥È?_x0014__x0002_v
;_x0003_É?Øð_x001C_Ü"È?_x0010__x0016__x0018_¶¤_x0007_Â?&lt;Dgñ¡_x0014_È?ÑYHJ_x000B_ùÊ?|\Ï_x001D__x0008_¾Ê?_·',JÐ?,ËÚb4_x0004_È?I_x0019__x000C_/ÛQÇ?-@Û6_x0003_É?,_x001B_ºÛWÏ?_x001B_id zÎ?_x0008_{ÏâòÆ?ëã _x0006_È?{}ö@uÁ?$Ç¦_x0019_ý¡Ä?¶.(1Ê?-JHÐfÐ?Û8_x0001_³¾UÎ?õTqvð&amp;Ã?%¾È¦ÖëÈ?ÁÃ¥J4Â?ìö
_x0001_Å?$UöÑîÆ?eÓShHÆ?Ëä_x0003__x0008__x0003_Î?Åpâ4ã_x0017_Ê?9ò¨ó_x0005__x0006_íÊ?Õ_x0014_]7­5Ì?n(¬k.½Ã?êv_x000E_`ó_x0012_Ì?+èU¦x'Ä?¨_x0006__x0004_éoÛÅ?8Ü÷_x0006__x001B_ÜÈ?¦0mÀZÌ?+ _x0003_øqÈ?_x000B__x001B_Ã FÉ?ë]Oðs¿É?_x0014_o {¹È?µ/_x001D_?ö_x0004_Ï?_x0001_tª¹_x0017_MÆ?;/Ñò7Å?"HÔt_x0002_Ä?_x0008_äÑÿ$÷¿?ÔÒÚðî_x001F_Ì?LñsRdÝÊ?LÊ°ä_x0002_äÍ?Ëó}Fú=Í?HÇ_x0007_}È?»À«/¯_x0002_È?[VÔQÉ?ð_x0002_Wê£÷Ç?îW#sÄ?_x000C_Hd_x0003_ ÙÅ?;'"A±ÎÊ?eGVÀçÖÆ?tl®údÌ?_x0004_òA:ÏÂ?mY¿7PÍ?_x0001__x0002__x0004_½d¢«Æ?_x0004_;vÓFbÆ?\Ãw'oÆ?·TÛm4Ë?K?_x0019_9èvÆ?¾]þzÅ?kà¬_x001E_{Ë?$]y30ØÊ?$°µÀpÇ?èª=BÅ?ø¹ÛÆG,Ê?"5_x0015_e(ËÇ?z¥W¤5¾Æ?ã"×AâÂ?ô2íÓ_x0011_Â?_x0004__x0005_@%yÇ?5'±Ír'È?
³Á]PÚÊ?ª_x0006_ÎbÉhÍ?Î2fÊ?ó¥uvu¸Ã?ÛÃÆ4U¿Ç?ÔéB4Ó&amp;Á?´_x001F_^H³9Ê?_x0004__x0012_ðÈ?)§_x0015__x000B_ëLÆ?Ì_³Ñ_x0015_¡Ç?e£âþïÌ?­w(XÇ?J_x0015_ì_x0015_9ÞÎ?µePöäL¿?R;_x0001__x0002_8Â?+_x001D_b¢¹_x0015_Æ?Dþ¢ý_x0017_Ã?_x000C_¶|dÊÁ?Õ Ì]_x0013_Æ?þ_x0015_Ún_x0015_uË?þÊRñOÇ?~zô_·Ä?@cWÒ_x0018_¿?_x0016__x0018__x0007__x0008_¡Â?_x0005_SL9¡Ê?_x001A_õ_x0015_]yzÈ?jÝÄ|×È?|ËÌ_x001D_Å?uÅÑ_x0018_×EÉ?uj½
PÈ?q "ÏeÉ?åâ[_|Ç?
qô1É?KÙ_|-É?#_x0017__x0006__x0013_(ØÎ?å£ìµ_x0007_Æ?tÓÁ±Æ?äIW$QÃ?U_x001C_Ùt_x0010_ËÇ?_x000C_²à¸|ñÊ?ÌiÀØÁ?p{}döòÅ?¶oÃèÞ7Á?_x001C_T
ôÄ?
N@î_x0004_¢È?ÒjhÎÀ?_x0001__x0007_0DYÕ!¼Ä?LÞi0¾?~ÜÅèÊ?ÙU¼ò¾É?wÂóuL2È?wÛå
uÃ?rü½`IÁ?¥80Ì?ª_LyoÎÎ?Wê¸!ãÎ?DÃ_x000F_íNKË?Tf.ÝV§É?*_x0001_6÷_x001F_Ç?×_x0005_¢züÀ?Ût3_x0004_Ä?e_x0011_¸1_x0003_7Ë?0÷Ï®_x0010_IÁ?t_x0012_J=xÛÅ?$¾UÐÙ²Ê?_x001E_Á¤DJÌ?êaI_x0010_´ÔÇ?|_x0008_/¼FoÂ?¦ïHñq5Ê?9_x0004_&amp;]ü²É?Æ_x0004_PW~Ã?û!_x001C_;ÔÐ?=O
l_x0016_üÁ?Ü_x001D_y«Ö5Í?ÏN_x0003_B_Ð?Ètæ_x0006_,_x000B_Ç?xûÃ_x000E_°ËÇ?_x0002__x0007__x0006__x000C_ ÜÀ?´ÝÛ9}Ò?µ÷_x0004_}_x0015_wÎ?ð_x001F_uÌ£Ì?_x0002__x0003_ Ñ_x0019_Å?_x000E_0Ç¼-É?ô¥ºFÚÃ?¼ÚXúéáÉ?_x0019_W\_x000B_ÉÄ?ØÂé_!Æ?Ë&gt;_x0007_¶µúÅ?;Êà_x0003_Ê?[Gðô Æ?ûù«û_x000F_·Ì?%AÑÊ?¥Þ_x001C_å_x0006_,É?TÉÍø_x0007_Ë?4çNãÍ?xÈå_x0008_à_x000B_Ä?|s×Ó9Í?Ù³"3»Ã?kãõyÇÄ?_x0004_Ie\7§É?;Z/pÃ?tigtåÊ?_x000C_¥
JÄ?_x000C_ãÓd&amp;_x0004_Ä?d[óª·_x0005_Ë?_x0018_º«3_x0008_zÇ?_x000B_oJ'õÆ?L_x0001_ðãØÉ?$kl"ïÅÊ?_x0001__x0003_ô2
-_x001C_Ç?ÖÌîAn_x0003_Ñ?¤[ÀåÁ?3®ð½_x0008_Ñ?$a_MÅ)Â?ê_x000B_?^È0È?,.òOÉâÆ?k¿xØ%úÈ?TyÉL×3Ì?u(÷|÷_x0005_Ç?Õ8c_x0012__x001B_Í?¦9Þdp;Ê?Q&gt;ì_x0011_ítÄ?Y_x001E_H@+.Ç?ÑÖõRpÌ?#¥:æÊ?kÁþÌYõË?_x0015_"&gt;d¢Ç?D«ØÍÅ?_x001C_ç4­Æ?¢ñ_x0002_åÐÊ?KKüÝ¥È?¼U_x0003_üSCÄ?$_x0016__x0003_û|ßË?I_x0005_[iX&lt;È?k M¥É?:1|É_x0015_Ç?ô5r6±}Ä?ÁGfÊ_x0005_Æ?u©_x000F__x001A_Ã?IÅì0LË?õ²x_x0001__x0003_7¬È?ôì9Í?bIa³e3Ë?ôbóò2Ê?j¼ü¡3Ã?ÂËsz÷Ë?Ë¢íZÒÃ?U_x0005_ºMqTÆ?s`¯¯_x0003_¸Í?u¤.¿Ã??ñ+Ñ_x001E_ÌÄ?ÕMÄzîË?ÌÄÄ¡1äË?_x0016_°­¤âÈ?NDá_x0002_}Ê?K_x0018_Ú7\þÃ?/1p+w_x001A_Î?{SË?Jdz%t%Ä?x_x0013_beßÃ?åLkx*¿È?$7Í_x0006_äFÊ?{ÂÂmÚÏ?&lt;`î.&lt;Å?¯N÷:wÃ?h-ÒTí/Ä?¤¼_x0018_ è»Ë?ÊGC_x0015_%ðÌ?ì_x0006_¶H-AÂ?_x0013_Y¿_x001E__x0014_vÏ?Æeá½GÂ?Ö[f@Æ?_x0001__x0003_!qNÑÈ?D&gt;×8Ã?µO$¬|Ï?üm÷ÞÜîÏ?ø¸_x001A_ß¾äÅ?ö½_x000B_CHÄ?å_¯oðÆ?Ê_x000F__x001A__x000F_ØÉ?¥_x001C__x0011_úCrÈ?U¹#oQÉ?*ãÂ Ð?øV_x0015_ÿµNÍ?ð×ì_x0006_Â?3(Õ)yÂ?_x0014_çr±_x000B_`Ë?mäT6ôIÐ?«}_x0008_ò_x0002_Ä?_x0014_X_x0013_n®®Á?,_x0010_1_x0011_Ñ_x0015_Å?_x0019__x0018_d_x000F_ê_x0003_Í? ¤\ñ©¨Ê?d
Þv±Ã?Viä_x0013_ÔÍ?£èáR±Ç?;'¡ 5rÄ?º_x001C_&lt;¨ÐÖÊ?ÎTkS_x000E_Â?Í¼i9Æ?ÈqbLÓ½Ä?
_x0017_Ëb]iÀ?+ &lt;Ò0Ì?U|à_x0001__x0002_ðöÏ?µ±^_x0011_OàÃ?Ê_x0007_?Å?¹Oxó_x0007_JÇ?tÕR m´É?Üðz&lt;lÈ?+_x0019_M8ÚÇ?5o_x001C_SôÐ?_x001D_LÑ|ÒfÎ?¨à³ûæÊ?kL%IÕ¡Î?«O¡÷Æ?2%è¦*É?Û¶s/_x0003__x001D_Å?TG[¾_É?_x0014_¼gqª=Ì?)'=Þ|ÝÎ?4Ww2èÅ?¤ _x001C__x0006_Á5Ì?3_x000B_£úkÆ?$:_x0016_ëÏÉ?{b/¨kðÌ?_x0015__x000C_ßÅ/­Å?«b_x001E_û_x0002_¸Ï?yÞ_x000E_'¨rÉ?#_x0018_ÿ_x001C_SpÃ?ë=_x001B_Ì?ºñ¹´_x0001_~Ð?ûèV­nÈ?D.a_x0012_uiÉ?³aè2ÍüÁ?«?#¶_Ê?_x0002__x0003_[wák_x0007_hÀ?«ÁØ
_x0015_KÍ?¾n,_x0008_½Ç?³ºÌðÎ?u_x0012_¨ï×Ê?CfÊ?BÄ ØûÂ?Ð%_x000B_¶&gt;Î?_x001A_|XTó¿?tKM8ýZË?(Ù_x0018_P9È?,_x0015_ÈxÌ?d°°ä_x000F_=Ë?íM_x001D_cÎ?kléU¥ëÆ?¥eÄË?¾3
$_x0001_Ì?¤C¸xIMÐ?_x0005_é_x0016_¿¢Ë?Ì._x001E_(~Á?³~¿_x000F_Á¼¾?ÖàÚeûÑÅ?µùk_x0007_KpÌ?c_x001E__x0011_~ÀuÀ?ÃFf&gt;È?_x0010_qÊhÈ?_x000C_Q_x001D_ô_x001C_-Ä?TW_x0011_Ê_x0014__x0002_Ð?ÕW_x0013_k®Ì?@ß_x001F_ÊDÉ?Ûñ-êÇ?C@p»_x0001__x0005_äCË?î|éè)Î?xu&gt;^_x0015_Ð?È `ÂHØÌ?¼_x0016_ÆriË?_x000C_?&amp;ëØÈ?ñéËÈïÎ?_x0018_=ÖÞÀ#¾?[_x0013_ÝÌ?_x0003_+ëOÆ?_x0004_Êq_x0018_ÐÌ?_x0002__x000B_àSùÈ?3lÓ}ÓRÇ?Êº¬åþÁ?¥R¡}ÌµÈ?Zëk?ÍÉ?.Å÷_x001B_õÉ?_x0018_©ìì_x000F_¿?ôïù_x0010_
Ç?_x0004_Õ_x0015_qJ5Å?c_x001A_ÔPÂ?åT^_x0002_bÈÆ?maÛÑÆ?_x0004_á_x0005_y/ÓÏ?¦Yp_x0003_*Ð?Ú4hM_x0001_Ñ?_x0004_/@¾_x0014_É?üy3_x001B_Ï?°QÂËêÍ?_x001C_#(_x001D__x0004_Î?#+ëæ©Ë?ô|cI×³Ê?_x0001__x0002_ÖùÀp_x0004_ó¹?ÃÆiXÂÄ?U×'½
Â?®¯®³£È?}_x000E_ºH©îÏ?_x0015_ØûxÈ?5u_x0013_÷kÐ?u_x000F_§ã_x001D_Ê?Ë_x0007_GÒ_x000F_°È?L`NlZÃ?Nû¯òÆ?j;=ëµÐ?&lt;ö%É+_x0008_É?h+Z¨ÓÁ?\_x0013__x0003_%Ï?Ð_x0014_ö5ÊÈ?t³S´À?6`_x0006_TÍ?_x0019_ØÉ_x001A_§XÇ?*î@tDÁ?L¿ÇæíÅ?E_x0006_ï~Ê¸Ç?´2c'`_x0006_Ã?¦Ìì_x0016_eÆ?³Sh_x0003_QÉ?¹V]}HÄ?4_x001B_ Ó6&amp;Å?_x0014__x0006_[?aÇ?²jÙn_x001E_Ë?YÕéìÕ
È?Ë_x001F_ý`!_x0011_È?¤_x001E_Òü_x0003__x0004_Ê_x000F_Ê?åWÁùî_x001E_Ã?#`hA36Î?_x000B_+Ý~¬_x000F_Ê?_x0015__x0008_
ÿ¥]Á?4p;/É?wµýxÊ?ur¶_x0002_@,Æ?ùï¿_x000C_Ã?²e*`¥Ê?¤É°¤¯Ä?'%ìRrÍ?_x0004_&amp;qP]Ë? __x0007_¹_x0015_æÁ?SéæõìIÐ?¦=¦Ù_x001D_ÆÍ?_x0001_éFáÆÍ?Ø_x0008_}_«ïÃ?Ç¤GLÇ?¿Nò"Ð?×a¡þU§Ã?}ßzÈ?ä_x001E_e_x001F_Ë?_x001B_¿?+ºÍ?á_x0012__x0006_É ­Ì?Ì¯ÈÖµÇ?_x0014_t?x½(Ã?Ôd.?¾=Â?«$í_x0008__x001E_ÏÂ?Ô`Y_x0015_À,Æ?ÕÖ¨NxàÏ?g
æM/­Å?_x0001_ ¥{Èn|ÄÎ?7fæÆ_x0015_Ë?_x000B__x000E_,|øÆ?5Í )ãÈ?Î_x001A_ÍæÆ?¼´ÇA_x0005_Â?ÛìyØ-BÇ?ç¸KÇ?åñ©oBÎ?_x000C_Ï_x000B__x0005__x001F_ÞË?ï_x0006_M@¶~Ç?@2áskUÈ?JK9@7qÄ?ü^ÜIÇ?¿ qèØéÉ?L_x0016__x0007_ýö8Ì?=_x0016_¶"Ë?_x0004_ïÆXµÉ?ÉéQÅ6Ç?_x0003_Ê~Ä?h4å0hYÇ?_x0014_þõ¤ø_x0002_È?æíwm)_x0007_É?'q¢ò,ÀÊ?-4C3/ªÍ?Ê¢fS&amp;¸Î?«c_x0011_1¿ÛÃ?[¥úéhüÅ?a/OÃ?M»²gÍ?X)±_x0008_øÂ?í.ò_x001C__x0001__x0003_ámÐ?¼Ó_x000E_â=_x0003_Ê?2Ip'ZÉ?_x0004_\_x000C_êEÆ?ù_x001B_X_x0001_Ä?&lt;©_x0007_x_x000F_É?Ù,eÈ«ÕÍ?kÇ_x0002_"tÈ?%ªë_x001D_Ç?}-%öv4Ä?vîÝ¬KË?å5ýÍâµÅ?_x0017_cð¼¿fÊ?%]_x0016_ìÁ?_x0008_ýØµ_x0016_¾?ûÙ@cPÈ?ì&amp;H×çÄ?_x001E_Îc_x0018_æÉ?¬oYhæUÍ?²DÒ&amp;:_x000B_Í?Ï¬_x001A_­NÊ?¶åÎL«Á?M_x000E_@MYÇ?ÊFÉEèÄ?¡E·îJº¿?;ds|_x0004_Ê?&amp;v_x0018_6_x000B__x0011_Å?´_x0010_ôKä@Å?cÔµ_x0007_bMÆ?F$¨E_x001B_É?t!ÌF¹_x0006_É?_x0017_D®ÅXê½?_x0002__x0006_ _x000B_ú.@Ê?Û#à UÒÊ?§ï"è"ÜÆ?E´_x0005_±_x000E_1Å?ûÙ6 »Ç?|QÍÒ_x0005_{Á?,«aòèÇ?U¹n"Å?¼s½GÛúÈ?¨K÷_x0002_1MÈ?³û_x0007_*_x001D_ôÍ?´ÝF_x000C_¿Ç?uK_x000C_Ò¢pÆ?Tý'î:àÎ?lên_x0001_(Æ?åÍ±_x000E_êÁ?èxÿ_x000B_PÃ?ûfBÉ?Õ¼îÐ?6b·è3mÍ?DX¤±oÉ?ûÙ_x0012_1ì»Æ?_x0003_Wµ¶H_x001C_Ð?_x001A_?¹:hÌ?¤Î¥3¬Î?_x001F_O_x0008_¸uöË?_x0015_{ö-ÎÄ?_x0015_¥2¨Æ?åcô/÷ÄÈ?!3%PéÇ?Ô©e$Û_x0004_Ã?lÄ$ñ_x0001__x0003_~ÒÏ?P_x000F_(s&gt;¹»?_x0005_ïV(q§Ã?ü´¥_x0002_¶Å?5­ÖBã5Í?_x0003_s8Q_x001E_ÎÆ?¾véý´_x001B_Ð?Ì+ÙA-ßÅ?Ëç¼­¤ãÐ?_x001E_qq_x0019__x001A_Ä?*~_x0018_Å?EÆ_x0014_öDõÆ?_x001A_Lþþq_x0014_Ì?Ë`±õ§RÇ?36q_x001C_-{Æ?ø0_x000F_@;_x0016_Ð?SYªoÎ?JÍg_x0017_ÜLÐ?Nqè_x0015_Ò)Ñ?ètPæÐoÃ?¦¸UR;ªÈ?_x0015_1çkÌ?«; ®?ÆÈ?y _?:Á?ïJª9Â?ö,ÇäÆ?DÑ¢È¸èÁ?ë¿|GëÊ?ÊëR_x0004_ÖÄ?4D_x0015_hÃ?·_x0010_TKaªÈ?í;ÁvöÑ?_x0002__x0005_­4Î-¸Ì?½_x0017_)Ë?½_x001B_!!Á_x0013_Æ?ZË_x0010_äUÃ?È£Ü=²Ç?JWý(È?_x0008_ÌInª=Ã?=_x0004_{f_x0001_Î?^C5¶Ð?_x0015_¸2[_x0005_©É?Ä =ÅÊ?xÑÙz¤É?|Aq_x001F_KÈ?ô_x0018_:¼Í?e°M§É?ËÎSCH_x001B_À?+¾ÊTä|Ä?ÅÝÀ_x001D_FÆ?«aLËTË?ÄNï(ÁbÅ?$G_x000E_4yÍ?;ë_x0002_jÂÅ?´µ|_x0018_hèÊ?SÕÜocÉ? 2ïyÝÍ?µt±Ï?ÄVÏ_x001E_ÉOÐ?Låcdè¹Ê?Öü_x000E_ù_x000E_Ä?tc_x000C_¡_x0002_È?óX*_x0003_ißÆ?¿_x0006__x0001__x0002_DÃ?lènÐ7ÚÐ?5&lt;Em_x0008_È?ÝYª_x0013_moÊ?ÕNl[xÍ?eH_x0012__x0017__íÌ?JhÀµu®Ï?ÀC&gt;°ìÃ?|©5&amp;_x0007_@Ç?§£J{º_x0019_Ç?¢dÕViØÆ?,ðV_x000B_Ã?BJRõÒÊ?Ó,I.ºÎ?»tWÀ^É?8¯¡Mî&lt;Ð?Ìh&gt;¿ÿ;É?\àÝv ¿?ÒÎ«
ÖÌ?´BÁÑÃ?tö_x0005_é"5Å?W;_x000E_¾jÒ?_x000B_Ð`´üÈ?&lt;k
¥_x0003_Ç?e&lt;1«ç3Å?5Ê)Äê«È?ÕÝçØ_x0018_Í?tWG%_x0002_GÌ?ÅSÙ¼È?}Ô_x0011_ÂþrÏ?_x001F_ðevPÊ?êí(² ßÊ?_x0002__x0003_ójV@çÆ?ÛÑ.Æ_x0002_`À?ÆÞ¢5É_x000B_Ï?UõÊ¸|À?ëÒ=÷pË?,·_x001A_Ë³
Ê?±Cü9õÀ?«ÇNËqÁ?Ä_x0006_¡_x0002_ÃÊÇ?_x001B__x000F_Là*Æ?å_x0014_4ÎÊ?_x000C_&amp;½ÿ_x001F_ûÃ?[i\_x000C_ Í?Ä_x0018_¤_x0007_;?Ì?+ÆNDÄ?_x0008_õ»5Ç?ZûâµÈÅ?|fà_x0018_DjÍ? !FeìÀ?ñeEç_x0019_Æ?ä_x0001_¤ÁiÝÉ?KE_x0017_&amp;_x001A_YÅ?5«V"XÂ?_x0016_¡&gt;?âÃ?_x000C_ü^¥A_x0011_Ë?ä[!_x000F_eÅ?çï_x0015_ÕÅ?.«_x000B_CjÈ?_x000E_Xù_x0005_Ä?Å0h0Í?5ágÙ¹Å?ËÍF_x0007__x0008_9RÇ?J _x0005_ÅØïÐ?cÕÁiË?õhêì]Ä?_x0005_IôÖ¤¤É?$¨ÛMêÈ?è²^Æ?½ø_x000E__x001E__x000C_äÌ?ÇÓ_x0001_ê
OÎ?;_x000B_ôNÉ?Ôówã_x0007_É?,z_x0004_Ä?eâ_x0006_ú§È?ÕT_x0018__x0001_¯üÈ?§_x0008_Ä_x0003_EÊ?lñ£ê'!Ê?G1ï_x001D_«Å?U_x0016_®ØÝÆ?¼ä .Û)Î?8tPË?ù_x0010_ÓÐÊþÆ?Ù_x0013_¥[DÄ?ü wH?&amp;È?Ë¾Z_x0018_8VÄ?_x001F_®ÔÎÐmÄ?,çÛT½!È?àWp$AýÇ?}z_x0002_|Ç?ÙûjÈ?ýjQg_x0008__x000F_Ç?Y%°óSÉ?¹w_x000C__x0005_ºÒ¾?</t>
  </si>
  <si>
    <t>b1c06ff729a69a2198050e34e763f6e5_x0003__x0004_{x9¢{È?«_x0011_¶Â/\Æ?è\&lt;_x0001_Í?²®(CÝ_x000C_É?ÅÕ_x000F_Næ_x000F_Ç?õ.(ÖæÉ?ü2TÜ$È?ÛÈ÷ô_x001B_QÃ?å°Þ¼ÆÐÊ?-M_x0018_{þÈ?éö_x0014__x000F_¼&amp;É?_x0015_wL`Û$Ñ?ûi6¥Ë²È?éî2%h$É?|V@l¥ZÎ?Ó_x0015_ô8Ê?ë0rDÇ?%_x000E_ú_x001D_÷È?5ÄÈO½Æ?ës_x0011_ªKÊ?|¦Â_x0012_f:Ì?rRÝSÊ?äÜÑ¡Ã?oäF·0Å?_x0006_ç_x0002_Ô6É?7Õ_x0015_k]ùÂ?_x0019___x001D_gÉ§Á?ð_x0011_ÿt¨Ä?¥{x}
EÇ?_x0007__x0010_s©3È?Ä;7ö_x001C_KÁ?]XÔ@_x0001__x0003_=®È?ÝÆXU_x0003_Ð?§_x0018_åÙÅ?[o+¤NÂÎ?,rKj_x001B_È?Ö_x0012_a_x0005_É?øG=ØÎ?ô#á¼Å?u,«µÝáÃ?÷ZÝUp0Æ?c,©©´Í?øç5¤ðKÇ?ó63 Ç?+¢Amw,Ì?_x0005_MâD ZÀ?_x0002_¶²xÀÄ?¡_x0018_BU¾Ë?T·+6ÀôÈ?ÒI:@eÄ?_x0008_Õ_x0015_,rpÉ?_x001C_êËF¯DÃ?åå_x0016_V_x001F_Ì?UÔ+w#È?Ì¿£ûhzË?R_x000F_|OÊ?ûiøº­­Ï?ì_x0005_½hÍ?»Òì_x0010_9Á?ìE°øÇ?=Óaª_x0017__x0005_É?Õü ®ÐÅ?ëkA ÏÉ?_x0002__x0007_j_x0013_½a°Ê?Æ/,X¼ÛÁ?ðSö_x0010__x0005_É?\Èµ_x0003_/_x001A_Æ?Û_x001D__x0002_[óÈÉ?ÒK^eÐJÎ?ø1/_x0004_Ï?TÆÒC[É?_x001A_ÊJä&gt;_x001E_Á?KI9|Í?ô_x0003_08tµÂ?\ÿµÕ_x001C_¾Ï?Xj6}6{Ç?_x000B__x0016_§ÿKÌ?_x0011_$ª±aÅ? lA»Ï?¾_x0010_0\Å?üíGc¦øÇ?]å_x0007_Ù(Á?ÁÃÍöÍKÎ?_x0001_äÌ6_x001D_Í?&amp;wé²pfº?]W!&gt;o¿?e¤üà*Ð?Ocº$_x000F_LÇ?YÇ÷_x0013_æ_x0003_Ç?_x0003_hõË_x001B_óÐ?­AÁ_x000F_\hÂ?_x0015_K_x0006_@×À?¨b-ÿ¿yÇ?|4|_x0010_Æ_x001D_Ì? DÆ_x0001__x0003_0¡Ë?_x0008__x0019_èØ²È?Ì_x000B_{¡É?µ_x000B_h@®§É?¶±¢´ÌAÅ?këyu_x0007_+Ê?ÛMj§¹_x0003_Æ?_x0004_å_x0008__x0016_Î?H"0k_x0017_¬Ê?ðÀ!:kÐ?¬v½_x0012__Ë?TTX*À?_x0015_z¢
POÃ?¸e|É?uÌ¦£ËÑÇ?{Å8v_x0019_È?_x0002__x0003_^®vÐ?Åá²ÃW=Ë?§(ü£2Ð?_x0014_t^ÖÿÅ?¤âiêIÅ?_x000B_½áßËÏ?Så}táhÆ?TUhÇRªË?F_x0011_5ì´Ï?õ_x0008_î2(êÊ?mW3ÒØ_x0018_Ì?k,îëRÅ?!zQULÍ?;ªõLÊ?_x001C_5£_x0016_È? N.æIÁ?_x0001__x0002_V_x0012_RüêÆ?_x000B_ã©=]È?_x000C_Y\j&lt;Ì?jØÁ_x0007_Î?;¨_x0017__x0016_­tË?iáIi=Á?sÒ²ÓÎ?i_x0012_$Wq+Ë?«¯©ÒOPÊ?4p?Á2NÇ?jåC¥ì¦Ï?¢õ_x0001_{óÒË?ìü*è/Ì?/ 9_x0015_5~Ç?ËÅý"''Ì?_x0016_Ä¢ÞÝÆ?tëw®,Â?ë¶×_x0001_É? ]_x0011_{Ï?4Æ]ÏÎ?Rú_x0004_Ý_x001D_¥Å?ÿ¦Un_x0008_É?NrE®SÙÈ?Ùô`&amp;«¼?_x0001_äm¶]Ê?¤È_x0019_vfåÅ?Ó.4SÄ?txá²ÀÒÃ?4±rBÌ?¬Ù_x000B_â~&amp;Ì?zã&lt;8È?´|°_x0016__x0002__x0005_feÅ?Í{ý_x0003_¯Í?í§tt[¦Ð?%ïpÏÃ?Êc¾ü%È?»ò¢_x0016_bdÄ?/(Ê¨_x0012__x0005_Ã?gð *Ï?Kôðê9ÓÈ?V£v_x0018_6È?Ò_x001D__wÁÌ?ÝÉ_x001C_Ä?Ò6UOJË?ù_x0008__x0001_ ËÁ?¨ÈÛÏÄ¢Ç?¬sf×Õ\È?y¯Ê_x0003_D½?&lt;c\ýô6Ê?¬ÊJBq¦Î?w·_x000F_ß¾?À_x000F_µ__x0010_¢Á?¯Üa!ÆrÆ?µ:m_x000B_YÌ?ì£AãEÁ?ÞJ,¹Ìo¼?ºØ_x0012__x0004_cÁ?»]n2ìFÂ?ß_x001D_æ~|_x0017_Á?_x0001_wóðÓÈ?Â_x001B_o¦¶Á?lÿ_x001A__x0008_¼Ç?zN_x0004__x001D_ØÅ?_x0005__x0006_ë#¯_x0003_uÍ?hh'+^Ç?Kî{×=eÍ?ìX_x0010_I_x0002_Â?å®YÈË?k.MÏ¢Ç?_x001C_ú§ÉõîÃ?±QK£:bÆ?_x0018_réçª_x0012_Æ?Õèh¢Ð?h9T9"Ð?\_x0012_R_x001F_1²Ï?_x0001__x0005__x0005__x0005_E_x0005__x0005__x0005_Copia de Financial Analysis compatible risk software (03-04-2012).xls_x0001__x0005__x0005__x0005__x0017__x0005__x0005__x0005_Basis and risk analisys_x0004__x0005__x0005__x0005__x0003__x0005__x0005__x0005_B238_x0005__x0005__x0005_=RiskNormal(D23;F23;RiskTruncate(_x0002__x0004_E23;C23);RiskStatic(0))_x0019__x0002__x0002__x0002_Gross Margin_x0001_A23_x0001_B21_x0001_Base_x0001__x0002__x0002__x0002__x0002__x0002__x0002__x0002__x0002__x0002__x0002__x0002__x0001__x0002__x0002__x0002_8_x0002__x0002__x0002__x0013__x0002__x0002__x0002_Gross Margin / Base_x0001__x0002__x0002__x0002__x0002__x0002__x0002__x0002__x0002__x0002__x0002__x0002__x0002__x0002__x0002__x0002__x0002__x0002__x0002__x0002__x0003__x0002__x0002__x0002_B248_x0002__x0002__x0002_=RiskNormal(D24;F24;RiskTruncate(E24;C24);RiskStatic(0))_x0017__x0002__x0002__x0002_Investment_x0001_A24_x0001_B21_x0001_Base_x0001__x0002__x0002__x0002__x0002__x0002__x0002__x0002__x0001__x0002__x0002__x0002__x0001__x0002__x0002__x0002_8_x0002__x0002__x0002__x0011__x0002__x0002__x0002_Investment / Base_x0001__x0002__x0004__x0005__x0004__x0004__x0004__x0004__x0004__x0004__x0004__x0004__x0004__x0004__x0004__x0004__x0004__x0004__x0004__x0004__x0004__x0004__x0003__x0004__x0004__x0004_B258_x0004__x0004__x0004_=RiskNormal(D25;F25;RiskTruncate(E25;C25);RiskStatic(0))_x001B__x0004__x0004__x0004_Operation cost_x0001_A25_x0001_B21_x0001_Base_x0001__x0004__x0004__x0004__x0004__x0004__x0004__x0004__x0002__x0004__x0004__x0004__x0001__x0004__x0004__x0004_8_x0004__x0004__x0004__x0015__x0004__x0004__x0004_Operation cost / Base_x0001__x0004__x0004__x0004__x0004__x0004__x0004__x0004__x0004__x0004__x0004__x0004__x0004__x0004__x0004__x0004__x0004__x0004__x0004__x0004__x0003__x0004__x0004__x0004_B285_x0004__x0004__x0004_=RiskOutput("IRR")+'Financial Analisys $ nominal'!B37_x0004__x0004__x0004__x0004__x0004__x0004__x0004__x0004__x0006__x0004__x0001__x0004__x0004__x0004__x0004__x0004__x0004__x0004__x0001__x0004__x0004__x0004__x0012__x0004__x0004__x0004__x0004__x0004__x0004__x0004__x0003__x0004__x0004__x0004_IRR_x0004__x0004__x0004__x0004__x0004__x0004__x0004__x0004__x0004__x0004_ÿÿÿÿÿÿÿÿÿÿÿÿÿÿÿÿÿÿÿÿÿÿÿÿÿÿÿÿÿÿÿÿÿÿÿÿÿÿÿÿÿÿ_x0004__x0004__x0004__x0004__x0004__x0004__x0001__x0004__x0004__x0004__x0005__x0004__x0004__x0004_Sim#1_x0004__x0004__x0004__x0004__x0004__x0004__x0008__x0004__x0004__x0004_28455IEQ_x0001__x0004__x0004__x0004__x0005__x0004__x0004__x0004__x0002__x0004__x0004_à_x0004__x0004__x0001__x0004__x0004_7_x0004__x0004__x0004_HFWRLV89NY1QEB7BF9YT3RPW_x0004__x0004__x0004_ÿÿÿÿ_x0004__x0004_ÿÿÿÿ_x0004__x0004_ÿÿÿÿ_x0004__x0004__x0004__x0004__x0001__x0004__x0004_ÿÿÿÿ</t>
  </si>
  <si>
    <t>f8868e2af698cdc81d488db745006ebc0|1|325023|d31b0d6ea2ffcc3427f0432ffcbb4db4</t>
  </si>
  <si>
    <t>GF1_rK0qDwEABwCZAAwjACYAOwBEAE0ATgBaAGYAeAApAJMALQD//wAAAAABAQEAAQQAAAAABDAuMCUAAAABA0lSUgEAAQEFAAEAAQMBAQD/AQEBAQEAAQEBAAIAAQEBAQEAAQEBAAIAAWoAAgoAA0lSUgAALwECAAIAgACJAAEBAgF8FK5H4XrEPwFmZmZmZmbuPwAABQABAQEA</t>
  </si>
  <si>
    <t>SORESCO Project Moin Refinery Expansion &amp; Modernization</t>
  </si>
  <si>
    <t>**adjust by (6/10) rule ($33,500,000)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</si>
</sst>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_-;\-* #,##0_-;_-* &quot;-&quot;_-;_-@_-"/>
    <numFmt numFmtId="165" formatCode="#,##0.00000"/>
    <numFmt numFmtId="166" formatCode="_(\$* #,##0.00_);_(\$* \(#,##0.00\);_(\$* \-??_);_(@_)"/>
    <numFmt numFmtId="167" formatCode="0.000"/>
    <numFmt numFmtId="168" formatCode="0.0%"/>
    <numFmt numFmtId="169" formatCode="#,##0.0000"/>
    <numFmt numFmtId="170" formatCode="#,##0.0"/>
    <numFmt numFmtId="171" formatCode="0.0"/>
    <numFmt numFmtId="172" formatCode="[$$-409]#,##0;[Red][$$-409]#,##0"/>
    <numFmt numFmtId="173" formatCode="[$$-409]#,##0.00;[Red][$$-409]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8"/>
      <color indexed="8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u val="double"/>
      <sz val="8"/>
      <name val="Book Antiqua"/>
      <family val="1"/>
    </font>
    <font>
      <sz val="8"/>
      <color indexed="10"/>
      <name val="Book Antiqua"/>
      <family val="1"/>
    </font>
    <font>
      <vertAlign val="superscript"/>
      <sz val="8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sz val="11"/>
      <color indexed="8"/>
      <name val="Book Antiqua"/>
      <family val="1"/>
    </font>
    <font>
      <sz val="9"/>
      <color indexed="8"/>
      <name val="Book Antiqua"/>
      <family val="1"/>
    </font>
    <font>
      <sz val="6"/>
      <color indexed="8"/>
      <name val="Book Antiqua"/>
      <family val="1"/>
    </font>
    <font>
      <b/>
      <sz val="18"/>
      <color indexed="8"/>
      <name val="Book Antiqua"/>
      <family val="1"/>
    </font>
    <font>
      <sz val="5"/>
      <color indexed="8"/>
      <name val="Book Antiqua"/>
      <family val="1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sz val="11"/>
      <color theme="1"/>
      <name val="Book Antiqua"/>
      <family val="1"/>
    </font>
    <font>
      <sz val="8"/>
      <color theme="1"/>
      <name val="Book Antiqua"/>
      <family val="1"/>
    </font>
    <font>
      <sz val="9"/>
      <color theme="1"/>
      <name val="Book Antiqua"/>
      <family val="1"/>
    </font>
    <font>
      <sz val="8"/>
      <color rgb="FFFF0000"/>
      <name val="Book Antiqua"/>
      <family val="1"/>
    </font>
    <font>
      <sz val="6"/>
      <color theme="1"/>
      <name val="Book Antiqua"/>
      <family val="1"/>
    </font>
    <font>
      <b/>
      <sz val="18"/>
      <color theme="1"/>
      <name val="Book Antiqua"/>
      <family val="1"/>
    </font>
    <font>
      <sz val="5"/>
      <color theme="1"/>
      <name val="Book Antiqua"/>
      <family val="1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3" fontId="60" fillId="0" borderId="0" xfId="0" applyNumberFormat="1" applyFont="1" applyFill="1" applyBorder="1" applyAlignment="1">
      <alignment horizontal="center" vertical="top" wrapText="1"/>
    </xf>
    <xf numFmtId="3" fontId="60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vertical="top" wrapText="1"/>
    </xf>
    <xf numFmtId="3" fontId="60" fillId="0" borderId="0" xfId="0" applyNumberFormat="1" applyFont="1" applyFill="1" applyBorder="1" applyAlignment="1">
      <alignment vertical="top" wrapText="1"/>
    </xf>
    <xf numFmtId="3" fontId="60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65" fontId="60" fillId="0" borderId="0" xfId="0" applyNumberFormat="1" applyFont="1" applyFill="1" applyAlignment="1">
      <alignment/>
    </xf>
    <xf numFmtId="3" fontId="60" fillId="0" borderId="1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60" fillId="0" borderId="11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/>
    </xf>
    <xf numFmtId="0" fontId="58" fillId="33" borderId="12" xfId="0" applyFont="1" applyFill="1" applyBorder="1" applyAlignment="1">
      <alignment vertical="top" wrapText="1"/>
    </xf>
    <xf numFmtId="8" fontId="57" fillId="0" borderId="0" xfId="0" applyNumberFormat="1" applyFont="1" applyFill="1" applyAlignment="1">
      <alignment horizontal="center"/>
    </xf>
    <xf numFmtId="0" fontId="58" fillId="33" borderId="13" xfId="0" applyFont="1" applyFill="1" applyBorder="1" applyAlignment="1">
      <alignment vertical="top" wrapText="1"/>
    </xf>
    <xf numFmtId="0" fontId="61" fillId="0" borderId="0" xfId="0" applyFont="1" applyFill="1" applyAlignment="1">
      <alignment/>
    </xf>
    <xf numFmtId="3" fontId="61" fillId="0" borderId="0" xfId="0" applyNumberFormat="1" applyFont="1" applyFill="1" applyAlignment="1">
      <alignment horizontal="center"/>
    </xf>
    <xf numFmtId="3" fontId="61" fillId="0" borderId="0" xfId="0" applyNumberFormat="1" applyFont="1" applyFill="1" applyAlignment="1">
      <alignment/>
    </xf>
    <xf numFmtId="9" fontId="61" fillId="0" borderId="0" xfId="57" applyFont="1" applyFill="1" applyAlignment="1">
      <alignment horizontal="center"/>
    </xf>
    <xf numFmtId="10" fontId="61" fillId="0" borderId="0" xfId="57" applyNumberFormat="1" applyFont="1" applyFill="1" applyAlignment="1">
      <alignment horizontal="center" vertical="center"/>
    </xf>
    <xf numFmtId="169" fontId="57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10" fontId="57" fillId="0" borderId="0" xfId="57" applyNumberFormat="1" applyFont="1" applyFill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3" fontId="60" fillId="34" borderId="0" xfId="0" applyNumberFormat="1" applyFont="1" applyFill="1" applyAlignment="1">
      <alignment horizontal="center" vertical="center"/>
    </xf>
    <xf numFmtId="0" fontId="7" fillId="0" borderId="14" xfId="55" applyFont="1" applyFill="1" applyBorder="1" applyAlignment="1">
      <alignment horizontal="center"/>
      <protection/>
    </xf>
    <xf numFmtId="1" fontId="7" fillId="0" borderId="14" xfId="55" applyNumberFormat="1" applyFont="1" applyFill="1" applyBorder="1" applyAlignment="1">
      <alignment horizontal="center" vertical="center"/>
      <protection/>
    </xf>
    <xf numFmtId="0" fontId="60" fillId="0" borderId="0" xfId="55" applyFont="1" applyFill="1">
      <alignment/>
      <protection/>
    </xf>
    <xf numFmtId="0" fontId="8" fillId="0" borderId="0" xfId="54" applyFont="1" applyFill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2" fontId="8" fillId="0" borderId="0" xfId="38" applyNumberFormat="1" applyFont="1" applyFill="1" applyBorder="1" applyAlignment="1" applyProtection="1">
      <alignment horizontal="center"/>
      <protection/>
    </xf>
    <xf numFmtId="168" fontId="8" fillId="0" borderId="0" xfId="57" applyNumberFormat="1" applyFont="1" applyFill="1" applyBorder="1" applyAlignment="1" applyProtection="1">
      <alignment horizontal="center"/>
      <protection/>
    </xf>
    <xf numFmtId="0" fontId="9" fillId="0" borderId="0" xfId="55" applyFont="1" applyFill="1" applyBorder="1" applyAlignment="1">
      <alignment horizontal="center" vertical="center"/>
      <protection/>
    </xf>
    <xf numFmtId="9" fontId="8" fillId="0" borderId="0" xfId="57" applyFont="1" applyFill="1" applyBorder="1" applyAlignment="1" applyProtection="1">
      <alignment horizontal="center"/>
      <protection/>
    </xf>
    <xf numFmtId="0" fontId="60" fillId="0" borderId="0" xfId="55" applyFont="1" applyFill="1" applyBorder="1">
      <alignment/>
      <protection/>
    </xf>
    <xf numFmtId="0" fontId="60" fillId="0" borderId="0" xfId="53" applyFont="1" applyFill="1" applyBorder="1" applyAlignment="1">
      <alignment horizontal="center"/>
      <protection/>
    </xf>
    <xf numFmtId="2" fontId="6" fillId="0" borderId="0" xfId="37" applyNumberFormat="1" applyFont="1" applyFill="1" applyBorder="1" applyAlignment="1" applyProtection="1">
      <alignment horizontal="center"/>
      <protection/>
    </xf>
    <xf numFmtId="0" fontId="8" fillId="0" borderId="10" xfId="54" applyFont="1" applyFill="1" applyBorder="1">
      <alignment/>
      <protection/>
    </xf>
    <xf numFmtId="0" fontId="60" fillId="0" borderId="10" xfId="53" applyFont="1" applyFill="1" applyBorder="1" applyAlignment="1">
      <alignment horizontal="center"/>
      <protection/>
    </xf>
    <xf numFmtId="2" fontId="60" fillId="0" borderId="10" xfId="55" applyNumberFormat="1" applyFont="1" applyFill="1" applyBorder="1" applyAlignment="1">
      <alignment horizontal="center"/>
      <protection/>
    </xf>
    <xf numFmtId="2" fontId="8" fillId="0" borderId="10" xfId="38" applyNumberFormat="1" applyFont="1" applyFill="1" applyBorder="1" applyAlignment="1" applyProtection="1">
      <alignment horizontal="center"/>
      <protection/>
    </xf>
    <xf numFmtId="0" fontId="60" fillId="0" borderId="0" xfId="53" applyFont="1" applyFill="1" applyBorder="1">
      <alignment/>
      <protection/>
    </xf>
    <xf numFmtId="2" fontId="6" fillId="0" borderId="0" xfId="37" applyNumberFormat="1" applyFont="1" applyFill="1" applyBorder="1" applyAlignment="1" applyProtection="1">
      <alignment/>
      <protection/>
    </xf>
    <xf numFmtId="0" fontId="5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/>
    </xf>
    <xf numFmtId="168" fontId="8" fillId="34" borderId="14" xfId="0" applyNumberFormat="1" applyFont="1" applyFill="1" applyBorder="1" applyAlignment="1">
      <alignment horizontal="center"/>
    </xf>
    <xf numFmtId="9" fontId="8" fillId="34" borderId="14" xfId="0" applyNumberFormat="1" applyFont="1" applyFill="1" applyBorder="1" applyAlignment="1">
      <alignment horizontal="center"/>
    </xf>
    <xf numFmtId="167" fontId="8" fillId="34" borderId="14" xfId="0" applyNumberFormat="1" applyFont="1" applyFill="1" applyBorder="1" applyAlignment="1">
      <alignment horizontal="center"/>
    </xf>
    <xf numFmtId="0" fontId="60" fillId="0" borderId="0" xfId="0" applyFont="1" applyBorder="1" applyAlignment="1">
      <alignment/>
    </xf>
    <xf numFmtId="167" fontId="8" fillId="34" borderId="0" xfId="0" applyNumberFormat="1" applyFont="1" applyFill="1" applyBorder="1" applyAlignment="1">
      <alignment horizontal="center"/>
    </xf>
    <xf numFmtId="0" fontId="58" fillId="35" borderId="0" xfId="0" applyFont="1" applyFill="1" applyAlignment="1">
      <alignment horizontal="left" vertical="center"/>
    </xf>
    <xf numFmtId="0" fontId="8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58" fillId="35" borderId="14" xfId="0" applyFont="1" applyFill="1" applyBorder="1" applyAlignment="1">
      <alignment horizontal="center"/>
    </xf>
    <xf numFmtId="168" fontId="8" fillId="35" borderId="14" xfId="0" applyNumberFormat="1" applyFont="1" applyFill="1" applyBorder="1" applyAlignment="1">
      <alignment horizontal="center"/>
    </xf>
    <xf numFmtId="9" fontId="8" fillId="35" borderId="14" xfId="0" applyNumberFormat="1" applyFont="1" applyFill="1" applyBorder="1" applyAlignment="1">
      <alignment horizontal="center"/>
    </xf>
    <xf numFmtId="167" fontId="8" fillId="35" borderId="14" xfId="0" applyNumberFormat="1" applyFont="1" applyFill="1" applyBorder="1" applyAlignment="1">
      <alignment horizontal="center"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9" fontId="60" fillId="0" borderId="0" xfId="57" applyFont="1" applyAlignment="1">
      <alignment horizontal="center" vertical="center"/>
    </xf>
    <xf numFmtId="10" fontId="60" fillId="0" borderId="0" xfId="57" applyNumberFormat="1" applyFont="1" applyAlignment="1">
      <alignment horizontal="center" vertical="center"/>
    </xf>
    <xf numFmtId="9" fontId="60" fillId="0" borderId="10" xfId="57" applyFont="1" applyBorder="1" applyAlignment="1">
      <alignment horizontal="center" vertical="center"/>
    </xf>
    <xf numFmtId="10" fontId="60" fillId="0" borderId="10" xfId="57" applyNumberFormat="1" applyFont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60" fillId="34" borderId="10" xfId="0" applyFont="1" applyFill="1" applyBorder="1" applyAlignment="1">
      <alignment/>
    </xf>
    <xf numFmtId="3" fontId="60" fillId="34" borderId="10" xfId="0" applyNumberFormat="1" applyFont="1" applyFill="1" applyBorder="1" applyAlignment="1">
      <alignment horizontal="center" vertical="center"/>
    </xf>
    <xf numFmtId="0" fontId="58" fillId="16" borderId="10" xfId="0" applyFont="1" applyFill="1" applyBorder="1" applyAlignment="1">
      <alignment/>
    </xf>
    <xf numFmtId="0" fontId="58" fillId="19" borderId="10" xfId="0" applyFont="1" applyFill="1" applyBorder="1" applyAlignment="1">
      <alignment/>
    </xf>
    <xf numFmtId="0" fontId="58" fillId="19" borderId="10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3" fontId="60" fillId="34" borderId="0" xfId="0" applyNumberFormat="1" applyFont="1" applyFill="1" applyAlignment="1">
      <alignment/>
    </xf>
    <xf numFmtId="2" fontId="60" fillId="34" borderId="0" xfId="0" applyNumberFormat="1" applyFont="1" applyFill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 vertical="center"/>
    </xf>
    <xf numFmtId="3" fontId="60" fillId="34" borderId="10" xfId="0" applyNumberFormat="1" applyFont="1" applyFill="1" applyBorder="1" applyAlignment="1">
      <alignment/>
    </xf>
    <xf numFmtId="0" fontId="60" fillId="14" borderId="14" xfId="0" applyFont="1" applyFill="1" applyBorder="1" applyAlignment="1">
      <alignment/>
    </xf>
    <xf numFmtId="3" fontId="60" fillId="14" borderId="14" xfId="0" applyNumberFormat="1" applyFont="1" applyFill="1" applyBorder="1" applyAlignment="1">
      <alignment/>
    </xf>
    <xf numFmtId="0" fontId="62" fillId="34" borderId="0" xfId="0" applyFont="1" applyFill="1" applyAlignment="1">
      <alignment/>
    </xf>
    <xf numFmtId="0" fontId="62" fillId="34" borderId="10" xfId="0" applyFont="1" applyFill="1" applyBorder="1" applyAlignment="1">
      <alignment/>
    </xf>
    <xf numFmtId="0" fontId="7" fillId="19" borderId="10" xfId="0" applyFont="1" applyFill="1" applyBorder="1" applyAlignment="1">
      <alignment/>
    </xf>
    <xf numFmtId="0" fontId="60" fillId="19" borderId="10" xfId="0" applyFont="1" applyFill="1" applyBorder="1" applyAlignment="1">
      <alignment/>
    </xf>
    <xf numFmtId="1" fontId="60" fillId="34" borderId="0" xfId="0" applyNumberFormat="1" applyFont="1" applyFill="1" applyAlignment="1">
      <alignment horizontal="center" vertical="center"/>
    </xf>
    <xf numFmtId="10" fontId="60" fillId="34" borderId="0" xfId="0" applyNumberFormat="1" applyFont="1" applyFill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3" fontId="60" fillId="14" borderId="14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/>
    </xf>
    <xf numFmtId="3" fontId="60" fillId="34" borderId="0" xfId="0" applyNumberFormat="1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/>
    </xf>
    <xf numFmtId="0" fontId="8" fillId="34" borderId="0" xfId="0" applyFont="1" applyFill="1" applyAlignment="1">
      <alignment horizontal="left" vertical="center"/>
    </xf>
    <xf numFmtId="0" fontId="60" fillId="34" borderId="0" xfId="0" applyFont="1" applyFill="1" applyAlignment="1">
      <alignment horizontal="left" vertical="center"/>
    </xf>
    <xf numFmtId="0" fontId="60" fillId="34" borderId="0" xfId="0" applyFont="1" applyFill="1" applyBorder="1" applyAlignment="1">
      <alignment horizontal="center" vertical="center"/>
    </xf>
    <xf numFmtId="1" fontId="60" fillId="34" borderId="0" xfId="0" applyNumberFormat="1" applyFont="1" applyFill="1" applyBorder="1" applyAlignment="1">
      <alignment horizontal="center" vertical="center"/>
    </xf>
    <xf numFmtId="2" fontId="60" fillId="34" borderId="0" xfId="0" applyNumberFormat="1" applyFont="1" applyFill="1" applyBorder="1" applyAlignment="1">
      <alignment horizontal="center" vertical="center"/>
    </xf>
    <xf numFmtId="2" fontId="60" fillId="34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60" fillId="0" borderId="12" xfId="0" applyFont="1" applyBorder="1" applyAlignment="1">
      <alignment/>
    </xf>
    <xf numFmtId="0" fontId="60" fillId="0" borderId="19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60" fillId="0" borderId="20" xfId="0" applyFont="1" applyBorder="1" applyAlignment="1">
      <alignment/>
    </xf>
    <xf numFmtId="3" fontId="60" fillId="0" borderId="21" xfId="0" applyNumberFormat="1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34" borderId="22" xfId="0" applyFont="1" applyFill="1" applyBorder="1" applyAlignment="1">
      <alignment/>
    </xf>
    <xf numFmtId="0" fontId="60" fillId="34" borderId="22" xfId="0" applyFont="1" applyFill="1" applyBorder="1" applyAlignment="1">
      <alignment horizontal="center" vertical="center"/>
    </xf>
    <xf numFmtId="164" fontId="60" fillId="34" borderId="0" xfId="49" applyFont="1" applyFill="1" applyAlignment="1">
      <alignment horizontal="center" vertical="center"/>
    </xf>
    <xf numFmtId="3" fontId="61" fillId="0" borderId="0" xfId="0" applyNumberFormat="1" applyFont="1" applyFill="1" applyAlignment="1">
      <alignment horizontal="right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164" fontId="60" fillId="0" borderId="23" xfId="49" applyFont="1" applyBorder="1" applyAlignment="1">
      <alignment horizontal="center" vertical="center"/>
    </xf>
    <xf numFmtId="164" fontId="60" fillId="0" borderId="24" xfId="49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3" fontId="60" fillId="0" borderId="22" xfId="0" applyNumberFormat="1" applyFont="1" applyBorder="1" applyAlignment="1">
      <alignment/>
    </xf>
    <xf numFmtId="0" fontId="60" fillId="0" borderId="25" xfId="0" applyFont="1" applyBorder="1" applyAlignment="1">
      <alignment horizontal="center" vertical="center"/>
    </xf>
    <xf numFmtId="3" fontId="60" fillId="0" borderId="26" xfId="0" applyNumberFormat="1" applyFont="1" applyBorder="1" applyAlignment="1">
      <alignment/>
    </xf>
    <xf numFmtId="3" fontId="60" fillId="0" borderId="27" xfId="0" applyNumberFormat="1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22" xfId="0" applyFont="1" applyBorder="1" applyAlignment="1">
      <alignment horizontal="left" vertical="center"/>
    </xf>
    <xf numFmtId="0" fontId="60" fillId="0" borderId="22" xfId="0" applyFont="1" applyBorder="1" applyAlignment="1">
      <alignment horizontal="left"/>
    </xf>
    <xf numFmtId="3" fontId="60" fillId="0" borderId="22" xfId="0" applyNumberFormat="1" applyFont="1" applyFill="1" applyBorder="1" applyAlignment="1">
      <alignment horizontal="center" vertical="top" wrapText="1"/>
    </xf>
    <xf numFmtId="0" fontId="60" fillId="0" borderId="28" xfId="0" applyFont="1" applyBorder="1" applyAlignment="1">
      <alignment/>
    </xf>
    <xf numFmtId="9" fontId="60" fillId="0" borderId="22" xfId="0" applyNumberFormat="1" applyFont="1" applyBorder="1" applyAlignment="1">
      <alignment horizontal="center"/>
    </xf>
    <xf numFmtId="10" fontId="60" fillId="0" borderId="22" xfId="0" applyNumberFormat="1" applyFont="1" applyBorder="1" applyAlignment="1">
      <alignment horizontal="center"/>
    </xf>
    <xf numFmtId="0" fontId="60" fillId="0" borderId="22" xfId="0" applyFont="1" applyFill="1" applyBorder="1" applyAlignment="1">
      <alignment horizontal="center" vertical="center" wrapText="1"/>
    </xf>
    <xf numFmtId="3" fontId="60" fillId="0" borderId="22" xfId="0" applyNumberFormat="1" applyFont="1" applyFill="1" applyBorder="1" applyAlignment="1">
      <alignment horizontal="center" vertical="center"/>
    </xf>
    <xf numFmtId="168" fontId="60" fillId="0" borderId="22" xfId="57" applyNumberFormat="1" applyFont="1" applyFill="1" applyBorder="1" applyAlignment="1">
      <alignment horizontal="center" vertical="center" wrapText="1"/>
    </xf>
    <xf numFmtId="3" fontId="60" fillId="0" borderId="22" xfId="0" applyNumberFormat="1" applyFont="1" applyFill="1" applyBorder="1" applyAlignment="1">
      <alignment horizontal="center" vertical="center" wrapText="1"/>
    </xf>
    <xf numFmtId="171" fontId="60" fillId="0" borderId="22" xfId="0" applyNumberFormat="1" applyFont="1" applyFill="1" applyBorder="1" applyAlignment="1">
      <alignment horizontal="center" vertical="center" wrapText="1"/>
    </xf>
    <xf numFmtId="171" fontId="60" fillId="0" borderId="16" xfId="0" applyNumberFormat="1" applyFont="1" applyBorder="1" applyAlignment="1">
      <alignment horizontal="center"/>
    </xf>
    <xf numFmtId="171" fontId="60" fillId="0" borderId="21" xfId="0" applyNumberFormat="1" applyFont="1" applyBorder="1" applyAlignment="1">
      <alignment horizontal="center"/>
    </xf>
    <xf numFmtId="171" fontId="60" fillId="0" borderId="29" xfId="0" applyNumberFormat="1" applyFont="1" applyBorder="1" applyAlignment="1">
      <alignment horizontal="center"/>
    </xf>
    <xf numFmtId="9" fontId="60" fillId="0" borderId="28" xfId="0" applyNumberFormat="1" applyFont="1" applyBorder="1" applyAlignment="1">
      <alignment horizontal="center"/>
    </xf>
    <xf numFmtId="167" fontId="60" fillId="0" borderId="22" xfId="0" applyNumberFormat="1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60" fillId="0" borderId="36" xfId="0" applyFont="1" applyBorder="1" applyAlignment="1">
      <alignment/>
    </xf>
    <xf numFmtId="0" fontId="13" fillId="0" borderId="37" xfId="0" applyFont="1" applyFill="1" applyBorder="1" applyAlignment="1">
      <alignment horizontal="center"/>
    </xf>
    <xf numFmtId="0" fontId="60" fillId="0" borderId="38" xfId="0" applyFont="1" applyBorder="1" applyAlignment="1">
      <alignment/>
    </xf>
    <xf numFmtId="0" fontId="60" fillId="0" borderId="39" xfId="0" applyFont="1" applyBorder="1" applyAlignment="1">
      <alignment/>
    </xf>
    <xf numFmtId="0" fontId="60" fillId="0" borderId="39" xfId="0" applyFont="1" applyFill="1" applyBorder="1" applyAlignment="1">
      <alignment/>
    </xf>
    <xf numFmtId="0" fontId="60" fillId="0" borderId="40" xfId="0" applyFont="1" applyFill="1" applyBorder="1" applyAlignment="1">
      <alignment/>
    </xf>
    <xf numFmtId="0" fontId="60" fillId="34" borderId="22" xfId="0" applyFont="1" applyFill="1" applyBorder="1" applyAlignment="1">
      <alignment horizontal="center"/>
    </xf>
    <xf numFmtId="3" fontId="60" fillId="34" borderId="22" xfId="0" applyNumberFormat="1" applyFont="1" applyFill="1" applyBorder="1" applyAlignment="1">
      <alignment horizontal="center"/>
    </xf>
    <xf numFmtId="3" fontId="60" fillId="0" borderId="22" xfId="0" applyNumberFormat="1" applyFont="1" applyFill="1" applyBorder="1" applyAlignment="1">
      <alignment horizontal="center"/>
    </xf>
    <xf numFmtId="0" fontId="58" fillId="34" borderId="22" xfId="0" applyFont="1" applyFill="1" applyBorder="1" applyAlignment="1">
      <alignment horizontal="center"/>
    </xf>
    <xf numFmtId="0" fontId="60" fillId="34" borderId="36" xfId="0" applyFont="1" applyFill="1" applyBorder="1" applyAlignment="1">
      <alignment horizontal="center"/>
    </xf>
    <xf numFmtId="3" fontId="60" fillId="34" borderId="37" xfId="0" applyNumberFormat="1" applyFont="1" applyFill="1" applyBorder="1" applyAlignment="1">
      <alignment horizontal="center"/>
    </xf>
    <xf numFmtId="0" fontId="60" fillId="34" borderId="36" xfId="0" applyFont="1" applyFill="1" applyBorder="1" applyAlignment="1">
      <alignment horizontal="left"/>
    </xf>
    <xf numFmtId="3" fontId="60" fillId="0" borderId="37" xfId="0" applyNumberFormat="1" applyFont="1" applyFill="1" applyBorder="1" applyAlignment="1">
      <alignment horizontal="center"/>
    </xf>
    <xf numFmtId="0" fontId="58" fillId="34" borderId="36" xfId="0" applyFont="1" applyFill="1" applyBorder="1" applyAlignment="1">
      <alignment horizontal="left"/>
    </xf>
    <xf numFmtId="0" fontId="58" fillId="34" borderId="37" xfId="0" applyFont="1" applyFill="1" applyBorder="1" applyAlignment="1">
      <alignment horizontal="center"/>
    </xf>
    <xf numFmtId="0" fontId="60" fillId="34" borderId="38" xfId="0" applyFont="1" applyFill="1" applyBorder="1" applyAlignment="1">
      <alignment/>
    </xf>
    <xf numFmtId="3" fontId="60" fillId="34" borderId="39" xfId="0" applyNumberFormat="1" applyFont="1" applyFill="1" applyBorder="1" applyAlignment="1">
      <alignment horizontal="center"/>
    </xf>
    <xf numFmtId="3" fontId="60" fillId="34" borderId="40" xfId="0" applyNumberFormat="1" applyFont="1" applyFill="1" applyBorder="1" applyAlignment="1">
      <alignment horizontal="center"/>
    </xf>
    <xf numFmtId="0" fontId="60" fillId="34" borderId="41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center" vertical="center" wrapText="1"/>
    </xf>
    <xf numFmtId="0" fontId="60" fillId="34" borderId="42" xfId="0" applyFont="1" applyFill="1" applyBorder="1" applyAlignment="1">
      <alignment horizontal="center"/>
    </xf>
    <xf numFmtId="3" fontId="60" fillId="34" borderId="42" xfId="0" applyNumberFormat="1" applyFont="1" applyFill="1" applyBorder="1" applyAlignment="1">
      <alignment horizontal="center"/>
    </xf>
    <xf numFmtId="3" fontId="60" fillId="34" borderId="43" xfId="0" applyNumberFormat="1" applyFont="1" applyFill="1" applyBorder="1" applyAlignment="1">
      <alignment horizontal="center"/>
    </xf>
    <xf numFmtId="0" fontId="60" fillId="34" borderId="44" xfId="0" applyFont="1" applyFill="1" applyBorder="1" applyAlignment="1">
      <alignment/>
    </xf>
    <xf numFmtId="0" fontId="60" fillId="34" borderId="41" xfId="0" applyFont="1" applyFill="1" applyBorder="1" applyAlignment="1">
      <alignment horizontal="left"/>
    </xf>
    <xf numFmtId="0" fontId="60" fillId="34" borderId="45" xfId="0" applyFont="1" applyFill="1" applyBorder="1" applyAlignment="1">
      <alignment/>
    </xf>
    <xf numFmtId="0" fontId="58" fillId="34" borderId="18" xfId="0" applyFont="1" applyFill="1" applyBorder="1" applyAlignment="1">
      <alignment horizontal="center" vertical="center"/>
    </xf>
    <xf numFmtId="3" fontId="60" fillId="0" borderId="42" xfId="0" applyNumberFormat="1" applyFont="1" applyFill="1" applyBorder="1" applyAlignment="1">
      <alignment horizontal="center"/>
    </xf>
    <xf numFmtId="0" fontId="60" fillId="34" borderId="46" xfId="0" applyFont="1" applyFill="1" applyBorder="1" applyAlignment="1">
      <alignment/>
    </xf>
    <xf numFmtId="0" fontId="60" fillId="34" borderId="44" xfId="0" applyFont="1" applyFill="1" applyBorder="1" applyAlignment="1">
      <alignment horizontal="center"/>
    </xf>
    <xf numFmtId="0" fontId="60" fillId="34" borderId="47" xfId="0" applyFont="1" applyFill="1" applyBorder="1" applyAlignment="1">
      <alignment horizontal="center"/>
    </xf>
    <xf numFmtId="0" fontId="60" fillId="34" borderId="45" xfId="0" applyFont="1" applyFill="1" applyBorder="1" applyAlignment="1">
      <alignment horizontal="center"/>
    </xf>
    <xf numFmtId="3" fontId="60" fillId="34" borderId="46" xfId="0" applyNumberFormat="1" applyFont="1" applyFill="1" applyBorder="1" applyAlignment="1">
      <alignment horizontal="center"/>
    </xf>
    <xf numFmtId="0" fontId="60" fillId="34" borderId="41" xfId="0" applyFont="1" applyFill="1" applyBorder="1" applyAlignment="1">
      <alignment/>
    </xf>
    <xf numFmtId="0" fontId="60" fillId="34" borderId="42" xfId="0" applyFont="1" applyFill="1" applyBorder="1" applyAlignment="1">
      <alignment/>
    </xf>
    <xf numFmtId="0" fontId="60" fillId="34" borderId="43" xfId="0" applyFont="1" applyFill="1" applyBorder="1" applyAlignment="1">
      <alignment/>
    </xf>
    <xf numFmtId="0" fontId="60" fillId="34" borderId="30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3" fontId="60" fillId="34" borderId="23" xfId="0" applyNumberFormat="1" applyFont="1" applyFill="1" applyBorder="1" applyAlignment="1">
      <alignment horizontal="center"/>
    </xf>
    <xf numFmtId="3" fontId="60" fillId="34" borderId="31" xfId="0" applyNumberFormat="1" applyFont="1" applyFill="1" applyBorder="1" applyAlignment="1">
      <alignment horizontal="center"/>
    </xf>
    <xf numFmtId="0" fontId="60" fillId="34" borderId="39" xfId="0" applyFont="1" applyFill="1" applyBorder="1" applyAlignment="1">
      <alignment horizontal="center" vertical="center"/>
    </xf>
    <xf numFmtId="3" fontId="60" fillId="34" borderId="22" xfId="0" applyNumberFormat="1" applyFont="1" applyFill="1" applyBorder="1" applyAlignment="1">
      <alignment horizontal="center" vertical="center"/>
    </xf>
    <xf numFmtId="2" fontId="60" fillId="33" borderId="22" xfId="0" applyNumberFormat="1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left" vertical="center"/>
    </xf>
    <xf numFmtId="3" fontId="60" fillId="34" borderId="27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/>
    </xf>
    <xf numFmtId="0" fontId="60" fillId="34" borderId="21" xfId="0" applyFont="1" applyFill="1" applyBorder="1" applyAlignment="1">
      <alignment/>
    </xf>
    <xf numFmtId="3" fontId="60" fillId="34" borderId="21" xfId="0" applyNumberFormat="1" applyFont="1" applyFill="1" applyBorder="1" applyAlignment="1">
      <alignment horizontal="left" vertical="center"/>
    </xf>
    <xf numFmtId="0" fontId="60" fillId="34" borderId="48" xfId="0" applyFont="1" applyFill="1" applyBorder="1" applyAlignment="1">
      <alignment horizontal="center" vertical="center"/>
    </xf>
    <xf numFmtId="0" fontId="60" fillId="34" borderId="49" xfId="0" applyFont="1" applyFill="1" applyBorder="1" applyAlignment="1">
      <alignment horizontal="center" vertical="center"/>
    </xf>
    <xf numFmtId="9" fontId="60" fillId="34" borderId="0" xfId="57" applyFont="1" applyFill="1" applyAlignment="1">
      <alignment horizontal="center" vertical="center"/>
    </xf>
    <xf numFmtId="9" fontId="60" fillId="14" borderId="14" xfId="57" applyFont="1" applyFill="1" applyBorder="1" applyAlignment="1">
      <alignment horizontal="center" vertical="center"/>
    </xf>
    <xf numFmtId="1" fontId="63" fillId="0" borderId="0" xfId="0" applyNumberFormat="1" applyFont="1" applyFill="1" applyAlignment="1">
      <alignment horizontal="center" vertical="top"/>
    </xf>
    <xf numFmtId="0" fontId="58" fillId="0" borderId="0" xfId="0" applyFont="1" applyFill="1" applyBorder="1" applyAlignment="1">
      <alignment wrapText="1"/>
    </xf>
    <xf numFmtId="3" fontId="60" fillId="0" borderId="0" xfId="0" applyNumberFormat="1" applyFont="1" applyFill="1" applyBorder="1" applyAlignment="1">
      <alignment wrapText="1"/>
    </xf>
    <xf numFmtId="3" fontId="60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3" fontId="60" fillId="0" borderId="0" xfId="0" applyNumberFormat="1" applyFont="1" applyFill="1" applyAlignment="1">
      <alignment horizontal="center" vertical="top"/>
    </xf>
    <xf numFmtId="0" fontId="57" fillId="0" borderId="0" xfId="0" applyFont="1" applyFill="1" applyAlignment="1">
      <alignment horizontal="center" vertical="top"/>
    </xf>
    <xf numFmtId="0" fontId="58" fillId="0" borderId="0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60" fillId="0" borderId="22" xfId="0" applyFont="1" applyFill="1" applyBorder="1" applyAlignment="1">
      <alignment horizontal="center" wrapText="1"/>
    </xf>
    <xf numFmtId="173" fontId="60" fillId="33" borderId="22" xfId="0" applyNumberFormat="1" applyFont="1" applyFill="1" applyBorder="1" applyAlignment="1">
      <alignment horizontal="center" vertical="center"/>
    </xf>
    <xf numFmtId="3" fontId="65" fillId="0" borderId="0" xfId="0" applyNumberFormat="1" applyFont="1" applyFill="1" applyAlignment="1">
      <alignment/>
    </xf>
    <xf numFmtId="171" fontId="60" fillId="0" borderId="49" xfId="0" applyNumberFormat="1" applyFont="1" applyBorder="1" applyAlignment="1">
      <alignment horizontal="center"/>
    </xf>
    <xf numFmtId="171" fontId="60" fillId="0" borderId="13" xfId="0" applyNumberFormat="1" applyFont="1" applyBorder="1" applyAlignment="1">
      <alignment horizontal="center"/>
    </xf>
    <xf numFmtId="171" fontId="60" fillId="0" borderId="50" xfId="0" applyNumberFormat="1" applyFont="1" applyBorder="1" applyAlignment="1">
      <alignment horizontal="center"/>
    </xf>
    <xf numFmtId="9" fontId="57" fillId="0" borderId="0" xfId="57" applyFont="1" applyFill="1" applyAlignment="1">
      <alignment/>
    </xf>
    <xf numFmtId="3" fontId="60" fillId="18" borderId="22" xfId="0" applyNumberFormat="1" applyFont="1" applyFill="1" applyBorder="1" applyAlignment="1">
      <alignment horizontal="center" vertical="center" wrapText="1"/>
    </xf>
    <xf numFmtId="3" fontId="60" fillId="18" borderId="0" xfId="0" applyNumberFormat="1" applyFont="1" applyFill="1" applyBorder="1" applyAlignment="1">
      <alignment horizontal="center"/>
    </xf>
    <xf numFmtId="3" fontId="60" fillId="18" borderId="19" xfId="0" applyNumberFormat="1" applyFont="1" applyFill="1" applyBorder="1" applyAlignment="1">
      <alignment horizontal="center" vertical="top" wrapText="1"/>
    </xf>
    <xf numFmtId="168" fontId="60" fillId="18" borderId="50" xfId="57" applyNumberFormat="1" applyFont="1" applyFill="1" applyBorder="1" applyAlignment="1">
      <alignment horizontal="center" vertical="top" wrapText="1"/>
    </xf>
    <xf numFmtId="172" fontId="61" fillId="18" borderId="0" xfId="0" applyNumberFormat="1" applyFont="1" applyFill="1" applyAlignment="1">
      <alignment horizontal="center" vertical="center"/>
    </xf>
    <xf numFmtId="3" fontId="60" fillId="18" borderId="10" xfId="0" applyNumberFormat="1" applyFont="1" applyFill="1" applyBorder="1" applyAlignment="1">
      <alignment horizontal="center"/>
    </xf>
    <xf numFmtId="3" fontId="60" fillId="18" borderId="0" xfId="0" applyNumberFormat="1" applyFont="1" applyFill="1" applyAlignment="1">
      <alignment horizontal="center"/>
    </xf>
    <xf numFmtId="3" fontId="60" fillId="18" borderId="0" xfId="0" applyNumberFormat="1" applyFont="1" applyFill="1" applyAlignment="1">
      <alignment horizontal="center" vertical="top"/>
    </xf>
    <xf numFmtId="170" fontId="60" fillId="18" borderId="0" xfId="0" applyNumberFormat="1" applyFont="1" applyFill="1" applyAlignment="1">
      <alignment horizontal="center"/>
    </xf>
    <xf numFmtId="9" fontId="63" fillId="18" borderId="0" xfId="57" applyNumberFormat="1" applyFont="1" applyFill="1" applyAlignment="1">
      <alignment horizontal="center" vertical="top"/>
    </xf>
    <xf numFmtId="3" fontId="60" fillId="18" borderId="0" xfId="0" applyNumberFormat="1" applyFont="1" applyFill="1" applyBorder="1" applyAlignment="1">
      <alignment horizontal="center" vertical="center" wrapText="1"/>
    </xf>
    <xf numFmtId="168" fontId="60" fillId="9" borderId="25" xfId="57" applyNumberFormat="1" applyFont="1" applyFill="1" applyBorder="1" applyAlignment="1">
      <alignment horizontal="center"/>
    </xf>
    <xf numFmtId="9" fontId="60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173" fontId="60" fillId="33" borderId="45" xfId="0" applyNumberFormat="1" applyFont="1" applyFill="1" applyBorder="1" applyAlignment="1">
      <alignment horizontal="center" vertical="center"/>
    </xf>
    <xf numFmtId="173" fontId="60" fillId="33" borderId="22" xfId="0" applyNumberFormat="1" applyFont="1" applyFill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28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8" fillId="34" borderId="22" xfId="0" applyFont="1" applyFill="1" applyBorder="1" applyAlignment="1">
      <alignment horizontal="center" vertical="center"/>
    </xf>
    <xf numFmtId="0" fontId="58" fillId="16" borderId="10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51" xfId="0" applyFont="1" applyFill="1" applyBorder="1" applyAlignment="1">
      <alignment horizontal="center" vertical="center"/>
    </xf>
    <xf numFmtId="0" fontId="60" fillId="34" borderId="25" xfId="0" applyFont="1" applyFill="1" applyBorder="1" applyAlignment="1">
      <alignment horizontal="center" vertical="center"/>
    </xf>
    <xf numFmtId="0" fontId="60" fillId="34" borderId="5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Currency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34</xdr:row>
      <xdr:rowOff>66675</xdr:rowOff>
    </xdr:from>
    <xdr:to>
      <xdr:col>10</xdr:col>
      <xdr:colOff>581025</xdr:colOff>
      <xdr:row>50</xdr:row>
      <xdr:rowOff>171450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391275"/>
          <a:ext cx="48387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66675</xdr:rowOff>
    </xdr:from>
    <xdr:to>
      <xdr:col>2</xdr:col>
      <xdr:colOff>295275</xdr:colOff>
      <xdr:row>3</xdr:row>
      <xdr:rowOff>161925</xdr:rowOff>
    </xdr:to>
    <xdr:pic>
      <xdr:nvPicPr>
        <xdr:cNvPr id="2" name="Picture 5" descr="WPRE-15-Col-Bl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57175"/>
          <a:ext cx="2324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0</xdr:row>
      <xdr:rowOff>76200</xdr:rowOff>
    </xdr:from>
    <xdr:to>
      <xdr:col>7</xdr:col>
      <xdr:colOff>714375</xdr:colOff>
      <xdr:row>4</xdr:row>
      <xdr:rowOff>142875</xdr:rowOff>
    </xdr:to>
    <xdr:pic>
      <xdr:nvPicPr>
        <xdr:cNvPr id="3" name="Picture 6" descr="clientlogo_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7620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123825</xdr:rowOff>
    </xdr:from>
    <xdr:to>
      <xdr:col>5</xdr:col>
      <xdr:colOff>581025</xdr:colOff>
      <xdr:row>6</xdr:row>
      <xdr:rowOff>180975</xdr:rowOff>
    </xdr:to>
    <xdr:pic>
      <xdr:nvPicPr>
        <xdr:cNvPr id="1" name="Picture 7" descr="WPRE-15-Col-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14325"/>
          <a:ext cx="636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0</xdr:row>
      <xdr:rowOff>57150</xdr:rowOff>
    </xdr:from>
    <xdr:to>
      <xdr:col>28</xdr:col>
      <xdr:colOff>638175</xdr:colOff>
      <xdr:row>7</xdr:row>
      <xdr:rowOff>28575</xdr:rowOff>
    </xdr:to>
    <xdr:pic>
      <xdr:nvPicPr>
        <xdr:cNvPr id="2" name="Picture 8" descr="clientlogo_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64675" y="57150"/>
          <a:ext cx="17240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66675</xdr:rowOff>
    </xdr:from>
    <xdr:to>
      <xdr:col>6</xdr:col>
      <xdr:colOff>390525</xdr:colOff>
      <xdr:row>6</xdr:row>
      <xdr:rowOff>95250</xdr:rowOff>
    </xdr:to>
    <xdr:pic>
      <xdr:nvPicPr>
        <xdr:cNvPr id="1" name="Picture 7" descr="WPRE-15-Col-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7175"/>
          <a:ext cx="6667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0</xdr:row>
      <xdr:rowOff>142875</xdr:rowOff>
    </xdr:from>
    <xdr:to>
      <xdr:col>28</xdr:col>
      <xdr:colOff>638175</xdr:colOff>
      <xdr:row>7</xdr:row>
      <xdr:rowOff>0</xdr:rowOff>
    </xdr:to>
    <xdr:pic>
      <xdr:nvPicPr>
        <xdr:cNvPr id="2" name="Picture 8" descr="clientlogo_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83625" y="142875"/>
          <a:ext cx="1724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76200</xdr:rowOff>
    </xdr:from>
    <xdr:to>
      <xdr:col>2</xdr:col>
      <xdr:colOff>514350</xdr:colOff>
      <xdr:row>4</xdr:row>
      <xdr:rowOff>66675</xdr:rowOff>
    </xdr:to>
    <xdr:pic>
      <xdr:nvPicPr>
        <xdr:cNvPr id="1" name="Picture 5" descr="WPRE-15-Col-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381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104775</xdr:rowOff>
    </xdr:from>
    <xdr:to>
      <xdr:col>5</xdr:col>
      <xdr:colOff>514350</xdr:colOff>
      <xdr:row>5</xdr:row>
      <xdr:rowOff>66675</xdr:rowOff>
    </xdr:to>
    <xdr:pic>
      <xdr:nvPicPr>
        <xdr:cNvPr id="2" name="Picture 6" descr="clientlogo_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04775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6</xdr:col>
      <xdr:colOff>390525</xdr:colOff>
      <xdr:row>6</xdr:row>
      <xdr:rowOff>95250</xdr:rowOff>
    </xdr:to>
    <xdr:pic>
      <xdr:nvPicPr>
        <xdr:cNvPr id="1" name="Picture 7" descr="WPRE-15-Col-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465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238125</xdr:colOff>
      <xdr:row>1</xdr:row>
      <xdr:rowOff>9525</xdr:rowOff>
    </xdr:from>
    <xdr:to>
      <xdr:col>33</xdr:col>
      <xdr:colOff>514350</xdr:colOff>
      <xdr:row>7</xdr:row>
      <xdr:rowOff>57150</xdr:rowOff>
    </xdr:to>
    <xdr:pic>
      <xdr:nvPicPr>
        <xdr:cNvPr id="2" name="Picture 8" descr="clientlogo_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50725" y="200025"/>
          <a:ext cx="1724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"/>
    </sheetView>
  </sheetViews>
  <sheetFormatPr defaultColWidth="11.57421875" defaultRowHeight="15"/>
  <sheetData>
    <row r="1" spans="1:12" ht="15">
      <c r="A1" s="1" t="s">
        <v>177</v>
      </c>
      <c r="B1" s="1" t="s">
        <v>166</v>
      </c>
      <c r="C1" s="1" t="s">
        <v>167</v>
      </c>
      <c r="D1" s="1" t="s">
        <v>168</v>
      </c>
      <c r="E1" s="1" t="s">
        <v>169</v>
      </c>
      <c r="F1" s="1" t="s">
        <v>170</v>
      </c>
      <c r="G1" s="1" t="s">
        <v>171</v>
      </c>
      <c r="H1" s="1" t="s">
        <v>172</v>
      </c>
      <c r="I1" s="1" t="s">
        <v>173</v>
      </c>
      <c r="J1" s="1" t="s">
        <v>174</v>
      </c>
      <c r="K1" s="1" t="s">
        <v>175</v>
      </c>
      <c r="L1" s="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zoomScale="130" zoomScaleNormal="130" zoomScalePageLayoutView="150" workbookViewId="0" topLeftCell="A1">
      <selection activeCell="C47" sqref="C47"/>
    </sheetView>
  </sheetViews>
  <sheetFormatPr defaultColWidth="10.8515625" defaultRowHeight="15"/>
  <cols>
    <col min="1" max="1" width="19.421875" style="33" customWidth="1"/>
    <col min="2" max="2" width="12.7109375" style="33" bestFit="1" customWidth="1"/>
    <col min="3" max="4" width="12.421875" style="33" bestFit="1" customWidth="1"/>
    <col min="5" max="9" width="10.8515625" style="33" customWidth="1"/>
    <col min="10" max="10" width="20.421875" style="33" customWidth="1"/>
    <col min="11" max="16384" width="10.8515625" style="33" customWidth="1"/>
  </cols>
  <sheetData>
    <row r="1" ht="15">
      <c r="BD1" s="250"/>
    </row>
    <row r="2" ht="15">
      <c r="BD2" s="250"/>
    </row>
    <row r="3" ht="15">
      <c r="BD3" s="250"/>
    </row>
    <row r="4" ht="15">
      <c r="BD4" s="250"/>
    </row>
    <row r="5" ht="15">
      <c r="BD5" s="250"/>
    </row>
    <row r="6" ht="15">
      <c r="BD6" s="250"/>
    </row>
    <row r="7" spans="2:56" ht="18.75">
      <c r="B7" s="252" t="s">
        <v>179</v>
      </c>
      <c r="BD7" s="250"/>
    </row>
    <row r="8" ht="12.75">
      <c r="B8" s="34"/>
    </row>
    <row r="9" spans="1:4" ht="15" customHeight="1">
      <c r="A9" s="149" t="s">
        <v>131</v>
      </c>
      <c r="B9" s="150">
        <f>1290805000+33500000</f>
        <v>1324305000</v>
      </c>
      <c r="C9" s="149" t="s">
        <v>19</v>
      </c>
      <c r="D9" s="33" t="s">
        <v>180</v>
      </c>
    </row>
    <row r="10" spans="1:3" ht="19.5" customHeight="1">
      <c r="A10" s="149" t="s">
        <v>149</v>
      </c>
      <c r="B10" s="149">
        <v>1</v>
      </c>
      <c r="C10" s="149" t="s">
        <v>69</v>
      </c>
    </row>
    <row r="11" spans="1:3" ht="12.75">
      <c r="A11" s="149" t="s">
        <v>48</v>
      </c>
      <c r="B11" s="151">
        <v>0.025</v>
      </c>
      <c r="C11" s="149" t="s">
        <v>153</v>
      </c>
    </row>
    <row r="12" spans="1:3" ht="12.75">
      <c r="A12" s="149" t="s">
        <v>150</v>
      </c>
      <c r="B12" s="237">
        <f>'Financial Analisys $ nominal'!E37</f>
        <v>10280462.931686154</v>
      </c>
      <c r="C12" s="149" t="s">
        <v>54</v>
      </c>
    </row>
    <row r="13" spans="1:3" ht="12.75">
      <c r="A13" s="149" t="s">
        <v>151</v>
      </c>
      <c r="B13" s="153">
        <f>Costs!D31</f>
        <v>5.254517215275316</v>
      </c>
      <c r="C13" s="149" t="s">
        <v>69</v>
      </c>
    </row>
    <row r="14" spans="1:3" ht="15" customHeight="1">
      <c r="A14" s="230" t="s">
        <v>152</v>
      </c>
      <c r="B14" s="152">
        <v>65000</v>
      </c>
      <c r="C14" s="149" t="s">
        <v>133</v>
      </c>
    </row>
    <row r="15" ht="12.75"/>
    <row r="16" ht="12.75"/>
    <row r="17" spans="2:5" ht="12.75">
      <c r="B17" s="142" t="s">
        <v>134</v>
      </c>
      <c r="C17" s="137">
        <v>-2</v>
      </c>
      <c r="D17" s="137">
        <v>-1</v>
      </c>
      <c r="E17" s="137">
        <v>0</v>
      </c>
    </row>
    <row r="18" spans="2:5" ht="12.75">
      <c r="B18" s="142" t="s">
        <v>92</v>
      </c>
      <c r="C18" s="147">
        <v>0.3</v>
      </c>
      <c r="D18" s="147">
        <v>0.4</v>
      </c>
      <c r="E18" s="147">
        <v>0.3</v>
      </c>
    </row>
    <row r="19" spans="2:5" ht="12.75">
      <c r="B19" s="142" t="s">
        <v>135</v>
      </c>
      <c r="C19" s="148">
        <v>0</v>
      </c>
      <c r="D19" s="148">
        <v>0</v>
      </c>
      <c r="E19" s="148">
        <v>0</v>
      </c>
    </row>
    <row r="20" spans="2:5" ht="13.5" thickBot="1">
      <c r="B20" s="142" t="s">
        <v>93</v>
      </c>
      <c r="C20" s="147">
        <v>0.7</v>
      </c>
      <c r="D20" s="147">
        <v>0.7</v>
      </c>
      <c r="E20" s="147">
        <v>0.7</v>
      </c>
    </row>
    <row r="21" spans="1:6" ht="13.5" thickBot="1">
      <c r="A21" s="146" t="s">
        <v>148</v>
      </c>
      <c r="B21" s="257" t="s">
        <v>132</v>
      </c>
      <c r="C21" s="258"/>
      <c r="D21" s="258"/>
      <c r="E21" s="259"/>
      <c r="F21" s="139" t="s">
        <v>136</v>
      </c>
    </row>
    <row r="22" spans="1:6" ht="12.75">
      <c r="A22" s="143" t="s">
        <v>85</v>
      </c>
      <c r="B22" s="144"/>
      <c r="C22" s="145">
        <f>$B$9*C18</f>
        <v>397291500</v>
      </c>
      <c r="D22" s="145">
        <f>$B$9*D18</f>
        <v>529722000</v>
      </c>
      <c r="E22" s="145">
        <f>$B$9*E18</f>
        <v>397291500</v>
      </c>
      <c r="F22" s="140">
        <f>SUM(C22:E22)</f>
        <v>1324305000</v>
      </c>
    </row>
    <row r="23" spans="1:6" ht="12.75">
      <c r="A23" s="143" t="s">
        <v>94</v>
      </c>
      <c r="B23" s="144"/>
      <c r="C23" s="145">
        <f>C20*C22</f>
        <v>278104050</v>
      </c>
      <c r="D23" s="145">
        <f>D20*D22</f>
        <v>370805400</v>
      </c>
      <c r="E23" s="145">
        <f>E20*E22</f>
        <v>278104050</v>
      </c>
      <c r="F23" s="141">
        <f>SUM(C23:E23)</f>
        <v>927013500</v>
      </c>
    </row>
    <row r="24" spans="1:6" ht="12.75">
      <c r="A24" s="143" t="s">
        <v>95</v>
      </c>
      <c r="B24" s="144"/>
      <c r="C24" s="145">
        <f>C23*C19</f>
        <v>0</v>
      </c>
      <c r="D24" s="145">
        <f>(C24+C23+D23)*D19</f>
        <v>0</v>
      </c>
      <c r="E24" s="145">
        <f>(+C24+D24+C23+D23+E23)*E19</f>
        <v>0</v>
      </c>
      <c r="F24" s="141">
        <f>SUM(C24:E24)</f>
        <v>0</v>
      </c>
    </row>
    <row r="25" spans="1:6" ht="13.5" thickBot="1">
      <c r="A25" s="133" t="s">
        <v>96</v>
      </c>
      <c r="B25" s="134"/>
      <c r="C25" s="10">
        <f>C22+C24</f>
        <v>397291500</v>
      </c>
      <c r="D25" s="10">
        <f>D22+D24</f>
        <v>529722000</v>
      </c>
      <c r="E25" s="10">
        <f>E22+E24</f>
        <v>397291500</v>
      </c>
      <c r="F25" s="138">
        <f>SUM(C25:E25)</f>
        <v>1324305000</v>
      </c>
    </row>
    <row r="26" spans="1:6" ht="13.5" thickBot="1">
      <c r="A26" s="255" t="s">
        <v>137</v>
      </c>
      <c r="B26" s="256"/>
      <c r="C26" s="135">
        <f>+C25*(1+0.025)</f>
        <v>407223787.49999994</v>
      </c>
      <c r="D26" s="135">
        <f>+D25*(1+0.025)^2</f>
        <v>556539176.25</v>
      </c>
      <c r="E26" s="136">
        <f>+E25*(1+0.025)^3</f>
        <v>427839491.74218744</v>
      </c>
      <c r="F26" s="138">
        <f>SUM(C26:E26)</f>
        <v>1391602455.4921875</v>
      </c>
    </row>
    <row r="27" ht="24" thickBot="1">
      <c r="A27" s="229" t="s">
        <v>105</v>
      </c>
    </row>
    <row r="28" spans="1:17" ht="27.75" thickBot="1">
      <c r="A28" s="160" t="s">
        <v>141</v>
      </c>
      <c r="B28" s="161" t="s">
        <v>107</v>
      </c>
      <c r="C28" s="114" t="s">
        <v>108</v>
      </c>
      <c r="D28" s="114" t="s">
        <v>109</v>
      </c>
      <c r="E28" s="114" t="s">
        <v>110</v>
      </c>
      <c r="F28" s="162" t="s">
        <v>111</v>
      </c>
      <c r="G28" s="162" t="s">
        <v>138</v>
      </c>
      <c r="H28" s="163" t="s">
        <v>139</v>
      </c>
      <c r="O28" s="63"/>
      <c r="P28" s="63"/>
      <c r="Q28" s="63"/>
    </row>
    <row r="29" spans="1:17" ht="13.5">
      <c r="A29" s="164"/>
      <c r="B29" s="165"/>
      <c r="C29" s="165"/>
      <c r="D29" s="165"/>
      <c r="E29" s="166"/>
      <c r="F29" s="165"/>
      <c r="G29" s="165"/>
      <c r="H29" s="167"/>
      <c r="O29" s="63"/>
      <c r="P29" s="63"/>
      <c r="Q29" s="63"/>
    </row>
    <row r="30" spans="1:17" ht="13.5">
      <c r="A30" s="168" t="s">
        <v>3</v>
      </c>
      <c r="B30" s="249">
        <v>0</v>
      </c>
      <c r="C30" s="147">
        <f>(B39-C39)/C39</f>
        <v>0.42543129919933215</v>
      </c>
      <c r="D30" s="147">
        <v>0</v>
      </c>
      <c r="E30" s="157">
        <f>(D39-C39)/C39</f>
        <v>-0.3157929763843206</v>
      </c>
      <c r="F30" s="158">
        <f>(C30-E30)/3.92</f>
        <v>0.18908782540399302</v>
      </c>
      <c r="G30" s="159" t="s">
        <v>140</v>
      </c>
      <c r="H30" s="169" t="s">
        <v>112</v>
      </c>
      <c r="O30" s="63"/>
      <c r="P30" s="63"/>
      <c r="Q30" s="63"/>
    </row>
    <row r="31" spans="1:8" ht="13.5">
      <c r="A31" s="168" t="s">
        <v>85</v>
      </c>
      <c r="B31" s="249">
        <v>0</v>
      </c>
      <c r="C31" s="147">
        <f>(B40-C40)/C40</f>
        <v>0.10000000000000012</v>
      </c>
      <c r="D31" s="147">
        <v>0</v>
      </c>
      <c r="E31" s="157">
        <f>(D40-C40)/C40</f>
        <v>-0.1500000000000001</v>
      </c>
      <c r="F31" s="158">
        <f>(C31-E31)/3.92</f>
        <v>0.06377551020408169</v>
      </c>
      <c r="G31" s="159" t="s">
        <v>140</v>
      </c>
      <c r="H31" s="169" t="s">
        <v>112</v>
      </c>
    </row>
    <row r="32" spans="1:8" ht="13.5">
      <c r="A32" s="168" t="s">
        <v>113</v>
      </c>
      <c r="B32" s="249">
        <v>0</v>
      </c>
      <c r="C32" s="147">
        <f>(B41-C41)/C41</f>
        <v>0.24999999999999992</v>
      </c>
      <c r="D32" s="147">
        <v>0</v>
      </c>
      <c r="E32" s="157">
        <f>(D41-C41)/C41</f>
        <v>-0.04999999999999998</v>
      </c>
      <c r="F32" s="158">
        <f>(C32-E32)/3.92</f>
        <v>0.07653061224489793</v>
      </c>
      <c r="G32" s="159" t="s">
        <v>140</v>
      </c>
      <c r="H32" s="169" t="s">
        <v>112</v>
      </c>
    </row>
    <row r="33" spans="1:8" ht="13.5" thickBot="1">
      <c r="A33" s="170"/>
      <c r="B33" s="171"/>
      <c r="C33" s="117"/>
      <c r="D33" s="117"/>
      <c r="E33" s="117"/>
      <c r="F33" s="171"/>
      <c r="G33" s="172"/>
      <c r="H33" s="173"/>
    </row>
    <row r="34" ht="13.5" thickBot="1"/>
    <row r="35" spans="1:2" ht="13.5" thickBot="1">
      <c r="A35" s="118" t="s">
        <v>8</v>
      </c>
      <c r="B35" s="248">
        <f>'Financial Analisys $ nominal'!B45</f>
        <v>0.19190490964053097</v>
      </c>
    </row>
    <row r="36" ht="13.5" thickBot="1"/>
    <row r="37" spans="1:4" ht="15" thickBot="1">
      <c r="A37" s="113" t="s">
        <v>106</v>
      </c>
      <c r="B37" s="113" t="s">
        <v>108</v>
      </c>
      <c r="C37" s="125" t="s">
        <v>109</v>
      </c>
      <c r="D37" s="124" t="s">
        <v>110</v>
      </c>
    </row>
    <row r="38" spans="1:4" ht="12.75">
      <c r="A38" s="122"/>
      <c r="B38" s="122"/>
      <c r="C38" s="126"/>
      <c r="D38" s="123"/>
    </row>
    <row r="39" spans="1:8" ht="12.75">
      <c r="A39" s="115" t="s">
        <v>114</v>
      </c>
      <c r="B39" s="154">
        <v>25</v>
      </c>
      <c r="C39" s="155">
        <v>17.5385513241098</v>
      </c>
      <c r="D39" s="156">
        <v>12</v>
      </c>
      <c r="F39" s="63"/>
      <c r="G39" s="63"/>
      <c r="H39" s="63"/>
    </row>
    <row r="40" spans="1:8" ht="12.75">
      <c r="A40" s="115" t="s">
        <v>115</v>
      </c>
      <c r="B40" s="127">
        <f>+C40*1.1</f>
        <v>1456.7355000000002</v>
      </c>
      <c r="C40" s="127">
        <f>(1290805000+33500000)/1000000</f>
        <v>1324.305</v>
      </c>
      <c r="D40" s="127">
        <f>+C40*0.85</f>
        <v>1125.65925</v>
      </c>
      <c r="F40" s="63"/>
      <c r="G40" s="63"/>
      <c r="H40" s="63"/>
    </row>
    <row r="41" spans="1:8" ht="15" thickBot="1">
      <c r="A41" s="116" t="s">
        <v>116</v>
      </c>
      <c r="B41" s="234">
        <f>+C41*1.25</f>
        <v>6.568146519094144</v>
      </c>
      <c r="C41" s="233">
        <v>5.254517215275316</v>
      </c>
      <c r="D41" s="235">
        <f>+C41*0.95</f>
        <v>4.99179135451155</v>
      </c>
      <c r="F41" s="121"/>
      <c r="G41" s="121"/>
      <c r="H41" s="121"/>
    </row>
    <row r="42" spans="6:8" ht="12.75">
      <c r="F42" s="63"/>
      <c r="G42" s="63"/>
      <c r="H42" s="63"/>
    </row>
    <row r="43" spans="6:8" ht="12.75">
      <c r="F43" s="63"/>
      <c r="G43" s="63"/>
      <c r="H43" s="63"/>
    </row>
    <row r="44" spans="6:8" ht="12.75">
      <c r="F44" s="63"/>
      <c r="G44" s="63"/>
      <c r="H44" s="63"/>
    </row>
    <row r="45" spans="6:8" ht="12.75">
      <c r="F45" s="63"/>
      <c r="G45" s="63"/>
      <c r="H45" s="63"/>
    </row>
    <row r="46" ht="12.75"/>
    <row r="47" ht="12.75"/>
    <row r="48" ht="12.75"/>
    <row r="49" ht="12.75"/>
    <row r="50" ht="12.75"/>
  </sheetData>
  <sheetProtection/>
  <mergeCells count="2">
    <mergeCell ref="A26:B26"/>
    <mergeCell ref="B21:E21"/>
  </mergeCells>
  <printOptions/>
  <pageMargins left="0.45" right="0.45" top="0.5" bottom="0.5" header="0.3" footer="0.3"/>
  <pageSetup fitToHeight="1" fitToWidth="1" orientation="portrait" scale="68" r:id="rId4"/>
  <headerFooter>
    <oddHeader>&amp;Rpage &amp;P of &amp;N</oddHeader>
    <oddFooter>&amp;L&amp;F&amp;C&amp;A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9"/>
  <sheetViews>
    <sheetView zoomScale="150" zoomScaleNormal="150" zoomScalePageLayoutView="150" workbookViewId="0" topLeftCell="A34">
      <pane xSplit="1" topLeftCell="B1" activePane="topRight" state="frozen"/>
      <selection pane="topLeft" activeCell="A16" sqref="A16"/>
      <selection pane="topRight" activeCell="D39" sqref="D39"/>
    </sheetView>
  </sheetViews>
  <sheetFormatPr defaultColWidth="10.8515625" defaultRowHeight="15"/>
  <cols>
    <col min="1" max="1" width="28.00390625" style="4" customWidth="1"/>
    <col min="2" max="2" width="16.28125" style="4" customWidth="1"/>
    <col min="3" max="3" width="16.8515625" style="4" customWidth="1"/>
    <col min="4" max="4" width="15.8515625" style="4" customWidth="1"/>
    <col min="5" max="5" width="13.7109375" style="4" bestFit="1" customWidth="1"/>
    <col min="6" max="22" width="10.8515625" style="4" customWidth="1"/>
    <col min="23" max="23" width="17.28125" style="4" bestFit="1" customWidth="1"/>
    <col min="24" max="24" width="12.7109375" style="4" bestFit="1" customWidth="1"/>
    <col min="25" max="16384" width="10.8515625" style="4" customWidth="1"/>
  </cols>
  <sheetData>
    <row r="1" ht="15">
      <c r="AX1" s="250"/>
    </row>
    <row r="2" ht="15">
      <c r="AX2" s="250"/>
    </row>
    <row r="3" ht="15">
      <c r="AX3" s="250"/>
    </row>
    <row r="4" ht="15">
      <c r="AX4" s="250"/>
    </row>
    <row r="5" ht="15">
      <c r="AX5" s="250"/>
    </row>
    <row r="6" ht="15">
      <c r="AX6" s="250"/>
    </row>
    <row r="7" spans="2:50" ht="31.5">
      <c r="B7" s="4"/>
      <c r="F7" s="4"/>
      <c r="K7" s="251" t="s">
        <v>179</v>
      </c>
      <c r="AX7" s="250"/>
    </row>
    <row r="8" ht="16.5"/>
    <row r="9" spans="2:30" ht="16.5">
      <c r="B9" s="5">
        <v>0</v>
      </c>
      <c r="C9" s="5">
        <f>B9+1</f>
        <v>1</v>
      </c>
      <c r="D9" s="5">
        <f aca="true" t="shared" si="0" ref="D9:AC9">C9+1</f>
        <v>2</v>
      </c>
      <c r="E9" s="5">
        <f t="shared" si="0"/>
        <v>3</v>
      </c>
      <c r="F9" s="5">
        <f t="shared" si="0"/>
        <v>4</v>
      </c>
      <c r="G9" s="5">
        <f t="shared" si="0"/>
        <v>5</v>
      </c>
      <c r="H9" s="5">
        <f t="shared" si="0"/>
        <v>6</v>
      </c>
      <c r="I9" s="5">
        <f t="shared" si="0"/>
        <v>7</v>
      </c>
      <c r="J9" s="5">
        <f t="shared" si="0"/>
        <v>8</v>
      </c>
      <c r="K9" s="5">
        <f t="shared" si="0"/>
        <v>9</v>
      </c>
      <c r="L9" s="5">
        <f t="shared" si="0"/>
        <v>10</v>
      </c>
      <c r="M9" s="5">
        <f t="shared" si="0"/>
        <v>11</v>
      </c>
      <c r="N9" s="5">
        <f t="shared" si="0"/>
        <v>12</v>
      </c>
      <c r="O9" s="5">
        <f t="shared" si="0"/>
        <v>13</v>
      </c>
      <c r="P9" s="5">
        <f t="shared" si="0"/>
        <v>14</v>
      </c>
      <c r="Q9" s="5">
        <f t="shared" si="0"/>
        <v>15</v>
      </c>
      <c r="R9" s="5">
        <f t="shared" si="0"/>
        <v>16</v>
      </c>
      <c r="S9" s="5">
        <f t="shared" si="0"/>
        <v>17</v>
      </c>
      <c r="T9" s="5">
        <f t="shared" si="0"/>
        <v>18</v>
      </c>
      <c r="U9" s="5">
        <f t="shared" si="0"/>
        <v>19</v>
      </c>
      <c r="V9" s="5">
        <f t="shared" si="0"/>
        <v>20</v>
      </c>
      <c r="W9" s="5">
        <f t="shared" si="0"/>
        <v>21</v>
      </c>
      <c r="X9" s="5">
        <f t="shared" si="0"/>
        <v>22</v>
      </c>
      <c r="Y9" s="5">
        <f t="shared" si="0"/>
        <v>23</v>
      </c>
      <c r="Z9" s="5">
        <f t="shared" si="0"/>
        <v>24</v>
      </c>
      <c r="AA9" s="5">
        <f t="shared" si="0"/>
        <v>25</v>
      </c>
      <c r="AB9" s="5">
        <f t="shared" si="0"/>
        <v>26</v>
      </c>
      <c r="AC9" s="5">
        <f t="shared" si="0"/>
        <v>27</v>
      </c>
      <c r="AD9" s="5"/>
    </row>
    <row r="10" spans="1:30" ht="16.5">
      <c r="A10" s="6" t="s">
        <v>0</v>
      </c>
      <c r="B10" s="7">
        <v>2013</v>
      </c>
      <c r="C10" s="7">
        <f>B10+1</f>
        <v>2014</v>
      </c>
      <c r="D10" s="7">
        <f aca="true" t="shared" si="1" ref="D10:X10">C10+1</f>
        <v>2015</v>
      </c>
      <c r="E10" s="7">
        <f t="shared" si="1"/>
        <v>2016</v>
      </c>
      <c r="F10" s="7">
        <f t="shared" si="1"/>
        <v>2017</v>
      </c>
      <c r="G10" s="7">
        <f t="shared" si="1"/>
        <v>2018</v>
      </c>
      <c r="H10" s="7">
        <f t="shared" si="1"/>
        <v>2019</v>
      </c>
      <c r="I10" s="7">
        <f t="shared" si="1"/>
        <v>2020</v>
      </c>
      <c r="J10" s="7">
        <f t="shared" si="1"/>
        <v>2021</v>
      </c>
      <c r="K10" s="7">
        <f>J10+1</f>
        <v>2022</v>
      </c>
      <c r="L10" s="7">
        <f t="shared" si="1"/>
        <v>2023</v>
      </c>
      <c r="M10" s="7">
        <f t="shared" si="1"/>
        <v>2024</v>
      </c>
      <c r="N10" s="7">
        <f t="shared" si="1"/>
        <v>2025</v>
      </c>
      <c r="O10" s="7">
        <f t="shared" si="1"/>
        <v>2026</v>
      </c>
      <c r="P10" s="7">
        <f t="shared" si="1"/>
        <v>2027</v>
      </c>
      <c r="Q10" s="7">
        <f t="shared" si="1"/>
        <v>2028</v>
      </c>
      <c r="R10" s="7">
        <f t="shared" si="1"/>
        <v>2029</v>
      </c>
      <c r="S10" s="7">
        <f t="shared" si="1"/>
        <v>2030</v>
      </c>
      <c r="T10" s="7">
        <f t="shared" si="1"/>
        <v>2031</v>
      </c>
      <c r="U10" s="7">
        <f t="shared" si="1"/>
        <v>2032</v>
      </c>
      <c r="V10" s="7">
        <f t="shared" si="1"/>
        <v>2033</v>
      </c>
      <c r="W10" s="7">
        <f t="shared" si="1"/>
        <v>2034</v>
      </c>
      <c r="X10" s="7">
        <f t="shared" si="1"/>
        <v>2035</v>
      </c>
      <c r="Y10" s="7">
        <f>X10+1</f>
        <v>2036</v>
      </c>
      <c r="Z10" s="7">
        <f>Y10+1</f>
        <v>2037</v>
      </c>
      <c r="AA10" s="7">
        <f>Z10+1</f>
        <v>2038</v>
      </c>
      <c r="AB10" s="7">
        <f>AA10+1</f>
        <v>2039</v>
      </c>
      <c r="AC10" s="7">
        <f>AB10+1</f>
        <v>2040</v>
      </c>
      <c r="AD10" s="7"/>
    </row>
    <row r="11" spans="1:14" ht="16.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3" ht="16.5">
      <c r="A12" s="6" t="s">
        <v>1</v>
      </c>
      <c r="B12" s="247">
        <f>+'Basis and risk analisys'!C26*(1+'Basis and risk analisys'!$B$31)</f>
        <v>407223787.49999994</v>
      </c>
      <c r="C12" s="247">
        <f>+'Basis and risk analisys'!D26*(1+'Basis and risk analisys'!$B$31)</f>
        <v>556539176.25</v>
      </c>
      <c r="D12" s="247">
        <f>+'Basis and risk analisys'!E26*(1+'Basis and risk analisys'!$B$31)</f>
        <v>427839491.74218744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6.5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6.5">
      <c r="A14" s="6" t="s">
        <v>11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25" ht="16.5">
      <c r="A15" s="6"/>
      <c r="B15" s="13"/>
      <c r="C15" s="11"/>
      <c r="D15" s="11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30" ht="16.5">
      <c r="A16" s="8" t="s">
        <v>13</v>
      </c>
      <c r="B16" s="13"/>
      <c r="C16" s="16"/>
      <c r="D16" s="11"/>
      <c r="E16" s="14">
        <f>Production!$E$17*'Prices KBC'!D10</f>
        <v>23322308.17964072</v>
      </c>
      <c r="F16" s="14">
        <f>Production!$E$17*'Prices KBC'!E10</f>
        <v>24425849.79640719</v>
      </c>
      <c r="G16" s="14">
        <f>Production!$E$17*'Prices KBC'!F10</f>
        <v>25529391.413173653</v>
      </c>
      <c r="H16" s="14">
        <f>Production!$E$17*'Prices KBC'!G10</f>
        <v>26632933.029940117</v>
      </c>
      <c r="I16" s="14">
        <f>Production!$E$17*'Prices KBC'!H10</f>
        <v>27736474.646706592</v>
      </c>
      <c r="J16" s="14">
        <f>Production!$E$17*'Prices KBC'!I10</f>
        <v>28607377.76047904</v>
      </c>
      <c r="K16" s="14">
        <f>Production!$E$17*'Prices KBC'!J10</f>
        <v>29478280.874251496</v>
      </c>
      <c r="L16" s="14">
        <f>Production!$E$17*'Prices KBC'!K10</f>
        <v>30349183.98802395</v>
      </c>
      <c r="M16" s="14">
        <f>Production!$E$17*'Prices KBC'!L10</f>
        <v>31220087.101796404</v>
      </c>
      <c r="N16" s="14">
        <f>Production!$E$17*'Prices KBC'!M10</f>
        <v>32090990.215568855</v>
      </c>
      <c r="O16" s="14">
        <f>Production!$E$17*'Prices KBC'!N10</f>
        <v>33164706.38323353</v>
      </c>
      <c r="P16" s="14">
        <f>Production!$E$17*'Prices KBC'!O10</f>
        <v>34238422.5508982</v>
      </c>
      <c r="Q16" s="14">
        <f>Production!$E$17*'Prices KBC'!P10</f>
        <v>35312138.71856287</v>
      </c>
      <c r="R16" s="14">
        <f>Production!$E$17*'Prices KBC'!Q10</f>
        <v>36385854.88622755</v>
      </c>
      <c r="S16" s="14">
        <f>Production!$E$17*'Prices KBC'!R10</f>
        <v>37459571.05389221</v>
      </c>
      <c r="T16" s="14">
        <f>Production!$E$17*'Prices KBC'!S10</f>
        <v>39830815.171616495</v>
      </c>
      <c r="U16" s="14">
        <f>Production!$E$17*'Prices KBC'!T10</f>
        <v>42188098.355030626</v>
      </c>
      <c r="V16" s="14">
        <f>Production!$E$17*'Prices KBC'!U10</f>
        <v>44530629.89903612</v>
      </c>
      <c r="W16" s="14">
        <f>Production!$E$17*'Prices KBC'!V10</f>
        <v>46857563.472814254</v>
      </c>
      <c r="X16" s="14">
        <f>Production!$E$17*'Prices KBC'!W10</f>
        <v>49167993.00071359</v>
      </c>
      <c r="Y16" s="14">
        <f>Production!$E$17*'Prices KBC'!X10</f>
        <v>51173379.340525135</v>
      </c>
      <c r="Z16" s="14">
        <f>Production!$E$17*'Prices KBC'!Y10</f>
        <v>53260558.206865974</v>
      </c>
      <c r="AA16" s="14">
        <f>Production!$E$17*'Prices KBC'!Z10</f>
        <v>55432865.6239541</v>
      </c>
      <c r="AB16" s="14">
        <f>Production!$E$17*'Prices KBC'!AA10</f>
        <v>57693773.68048741</v>
      </c>
      <c r="AC16" s="14">
        <f>Production!$E$17*'Prices KBC'!AB10</f>
        <v>60046896.07922655</v>
      </c>
      <c r="AD16" s="14"/>
    </row>
    <row r="17" spans="1:30" ht="16.5">
      <c r="A17" s="8" t="s">
        <v>14</v>
      </c>
      <c r="B17" s="13"/>
      <c r="C17" s="11"/>
      <c r="D17" s="11"/>
      <c r="E17" s="14">
        <f>Production!$E$19*'Prices KBC'!D16</f>
        <v>242024018.15568864</v>
      </c>
      <c r="F17" s="14">
        <f>Production!$E$19*'Prices KBC'!E16</f>
        <v>253007245.50898203</v>
      </c>
      <c r="G17" s="14">
        <f>Production!$E$19*'Prices KBC'!F16</f>
        <v>264063131.35329348</v>
      </c>
      <c r="H17" s="14">
        <f>Production!$E$19*'Prices KBC'!G16</f>
        <v>275336992.67065865</v>
      </c>
      <c r="I17" s="14">
        <f>Production!$E$19*'Prices KBC'!H16</f>
        <v>286247561.5329341</v>
      </c>
      <c r="J17" s="14">
        <f>Production!$E$19*'Prices KBC'!I16</f>
        <v>294858064.5269461</v>
      </c>
      <c r="K17" s="14">
        <f>Production!$E$19*'Prices KBC'!J16</f>
        <v>303468567.52095807</v>
      </c>
      <c r="L17" s="14">
        <f>Production!$E$19*'Prices KBC'!K16</f>
        <v>312079070.51497</v>
      </c>
      <c r="M17" s="14">
        <f>Production!$E$19*'Prices KBC'!L16</f>
        <v>320689573.50898206</v>
      </c>
      <c r="N17" s="14">
        <f>Production!$E$19*'Prices KBC'!M16</f>
        <v>329300076.50299406</v>
      </c>
      <c r="O17" s="14">
        <f>Production!$E$19*'Prices KBC'!N16</f>
        <v>340061082.10778445</v>
      </c>
      <c r="P17" s="14">
        <f>Production!$E$19*'Prices KBC'!O16</f>
        <v>350676770.73053896</v>
      </c>
      <c r="Q17" s="14">
        <f>Production!$E$19*'Prices KBC'!P16</f>
        <v>361292459.3532934</v>
      </c>
      <c r="R17" s="14">
        <f>Production!$E$19*'Prices KBC'!Q16</f>
        <v>371908147.97604793</v>
      </c>
      <c r="S17" s="14">
        <f>Production!$E$19*'Prices KBC'!R16</f>
        <v>382523836.5988024</v>
      </c>
      <c r="T17" s="14">
        <f>Production!$E$19*'Prices KBC'!S16</f>
        <v>403066052.7698122</v>
      </c>
      <c r="U17" s="14">
        <f>Production!$E$19*'Prices KBC'!T16</f>
        <v>423539798.9628498</v>
      </c>
      <c r="V17" s="14">
        <f>Production!$E$19*'Prices KBC'!U16</f>
        <v>444017028.4211879</v>
      </c>
      <c r="W17" s="14">
        <f>Production!$E$19*'Prices KBC'!V16</f>
        <v>464497012.01719356</v>
      </c>
      <c r="X17" s="14">
        <f>Production!$E$19*'Prices KBC'!W16</f>
        <v>484978997.65160686</v>
      </c>
      <c r="Y17" s="14">
        <f>Production!$E$19*'Prices KBC'!X16</f>
        <v>503421538.73097754</v>
      </c>
      <c r="Z17" s="14">
        <f>Production!$E$19*'Prices KBC'!Y16</f>
        <v>522565403.62666035</v>
      </c>
      <c r="AA17" s="14">
        <f>Production!$E$19*'Prices KBC'!Z16</f>
        <v>542437261.9333283</v>
      </c>
      <c r="AB17" s="14">
        <f>Production!$E$19*'Prices KBC'!AA16</f>
        <v>563064797.4237894</v>
      </c>
      <c r="AC17" s="14">
        <f>Production!$E$19*'Prices KBC'!AB16</f>
        <v>584476746.61565</v>
      </c>
      <c r="AD17" s="14"/>
    </row>
    <row r="18" spans="1:30" ht="16.5">
      <c r="A18" s="8" t="s">
        <v>15</v>
      </c>
      <c r="B18" s="13"/>
      <c r="C18" s="11"/>
      <c r="D18" s="11"/>
      <c r="E18" s="14">
        <f>Production!$E$18*'Prices KBC'!D13</f>
        <v>647391087.9797056</v>
      </c>
      <c r="F18" s="14">
        <f>Production!$E$18*'Prices KBC'!E13</f>
        <v>675790575.8503642</v>
      </c>
      <c r="G18" s="14">
        <f>Production!$E$18*'Prices KBC'!F13</f>
        <v>704377937.8192265</v>
      </c>
      <c r="H18" s="14">
        <f>Production!$E$18*'Prices KBC'!G13</f>
        <v>733528922.0826994</v>
      </c>
      <c r="I18" s="14">
        <f>Production!$E$18*'Prices KBC'!H13</f>
        <v>761740535.8551545</v>
      </c>
      <c r="J18" s="14">
        <f>Production!$E$18*'Prices KBC'!I13</f>
        <v>784004836.4539568</v>
      </c>
      <c r="K18" s="14">
        <f>Production!$E$18*'Prices KBC'!J13</f>
        <v>806269137.0527594</v>
      </c>
      <c r="L18" s="14">
        <f>Production!$E$18*'Prices KBC'!K13</f>
        <v>828533437.6515617</v>
      </c>
      <c r="M18" s="14">
        <f>Production!$E$18*'Prices KBC'!L13</f>
        <v>850797738.2503641</v>
      </c>
      <c r="N18" s="14">
        <f>Production!$E$18*'Prices KBC'!M13</f>
        <v>873062038.8491665</v>
      </c>
      <c r="O18" s="14">
        <f>Production!$E$18*'Prices KBC'!N13</f>
        <v>900886924.7701246</v>
      </c>
      <c r="P18" s="14">
        <f>Production!$E$18*'Prices KBC'!O13</f>
        <v>928336062.4946755</v>
      </c>
      <c r="Q18" s="14">
        <f>Production!$E$18*'Prices KBC'!P13</f>
        <v>955785200.2192262</v>
      </c>
      <c r="R18" s="14">
        <f>Production!$E$18*'Prices KBC'!Q13</f>
        <v>983234337.9437773</v>
      </c>
      <c r="S18" s="14">
        <f>Production!$E$18*'Prices KBC'!R13</f>
        <v>1010683475.6683282</v>
      </c>
      <c r="T18" s="14">
        <f>Production!$E$18*'Prices KBC'!S13</f>
        <v>1063801861.7044613</v>
      </c>
      <c r="U18" s="14">
        <f>Production!$E$18*'Prices KBC'!T13</f>
        <v>1116746014.2718434</v>
      </c>
      <c r="V18" s="14">
        <f>Production!$E$18*'Prices KBC'!U13</f>
        <v>1169702736.277382</v>
      </c>
      <c r="W18" s="14">
        <f>Production!$E$18*'Prices KBC'!V13</f>
        <v>1222670919.5341158</v>
      </c>
      <c r="X18" s="14">
        <f>Production!$E$18*'Prices KBC'!W13</f>
        <v>1275649419.5486498</v>
      </c>
      <c r="Y18" s="14">
        <f>Production!$E$18*'Prices KBC'!X13</f>
        <v>1322930043.1438923</v>
      </c>
      <c r="Z18" s="14">
        <f>Production!$E$18*'Prices KBC'!Y13</f>
        <v>1371963074.0489318</v>
      </c>
      <c r="AA18" s="14">
        <f>Production!$E$18*'Prices KBC'!Z13</f>
        <v>1422813463.424432</v>
      </c>
      <c r="AB18" s="14">
        <f>Production!$E$18*'Prices KBC'!AA13</f>
        <v>1475548569.7785087</v>
      </c>
      <c r="AC18" s="14">
        <f>Production!$E$18*'Prices KBC'!AB13</f>
        <v>1530238248.1925676</v>
      </c>
      <c r="AD18" s="14"/>
    </row>
    <row r="19" spans="1:30" ht="16.5">
      <c r="A19" s="8" t="s">
        <v>16</v>
      </c>
      <c r="B19" s="13"/>
      <c r="C19" s="11"/>
      <c r="D19" s="11"/>
      <c r="E19" s="14">
        <f>Production!$E$20*'Prices KBC'!D19</f>
        <v>416903405.8498071</v>
      </c>
      <c r="F19" s="14">
        <f>Production!$E$20*'Prices KBC'!E19</f>
        <v>434402267.87206054</v>
      </c>
      <c r="G19" s="14">
        <f>Production!$E$20*'Prices KBC'!F19</f>
        <v>452026147.0355356</v>
      </c>
      <c r="H19" s="14">
        <f>Production!$E$20*'Prices KBC'!G19</f>
        <v>470025077.6226746</v>
      </c>
      <c r="I19" s="14">
        <f>Production!$E$20*'Prices KBC'!H19</f>
        <v>487398922.5037067</v>
      </c>
      <c r="J19" s="14">
        <f>Production!$E$20*'Prices KBC'!I19</f>
        <v>501976708.6591466</v>
      </c>
      <c r="K19" s="14">
        <f>Production!$E$20*'Prices KBC'!J19</f>
        <v>516554494.81458646</v>
      </c>
      <c r="L19" s="14">
        <f>Production!$E$20*'Prices KBC'!K19</f>
        <v>531132280.9700262</v>
      </c>
      <c r="M19" s="14">
        <f>Production!$E$20*'Prices KBC'!L19</f>
        <v>545710067.1254661</v>
      </c>
      <c r="N19" s="14">
        <f>Production!$E$20*'Prices KBC'!M19</f>
        <v>560287853.2809057</v>
      </c>
      <c r="O19" s="14">
        <f>Production!$E$20*'Prices KBC'!N19</f>
        <v>578419256.7849054</v>
      </c>
      <c r="P19" s="14">
        <f>Production!$E$20*'Prices KBC'!O19</f>
        <v>596300626.0064623</v>
      </c>
      <c r="Q19" s="14">
        <f>Production!$E$20*'Prices KBC'!P19</f>
        <v>614181995.2280192</v>
      </c>
      <c r="R19" s="14">
        <f>Production!$E$20*'Prices KBC'!Q19</f>
        <v>632063364.4495761</v>
      </c>
      <c r="S19" s="14">
        <f>Production!$E$20*'Prices KBC'!R19</f>
        <v>649944733.6711329</v>
      </c>
      <c r="T19" s="14">
        <f>Production!$E$20*'Prices KBC'!S19</f>
        <v>683921745.16743</v>
      </c>
      <c r="U19" s="14">
        <f>Production!$E$20*'Prices KBC'!T19</f>
        <v>717791464.6983601</v>
      </c>
      <c r="V19" s="14">
        <f>Production!$E$20*'Prices KBC'!U19</f>
        <v>751677824.924993</v>
      </c>
      <c r="W19" s="14">
        <f>Production!$E$20*'Prices KBC'!V19</f>
        <v>785579694.8356622</v>
      </c>
      <c r="X19" s="14">
        <f>Production!$E$20*'Prices KBC'!W19</f>
        <v>819495897.4810402</v>
      </c>
      <c r="Y19" s="14">
        <f>Production!$E$20*'Prices KBC'!X19</f>
        <v>849789830.3932743</v>
      </c>
      <c r="Z19" s="14">
        <f>Production!$E$20*'Prices KBC'!Y19</f>
        <v>881203625.3745092</v>
      </c>
      <c r="AA19" s="14">
        <f>Production!$E$20*'Prices KBC'!Z19</f>
        <v>913778679.8575982</v>
      </c>
      <c r="AB19" s="14">
        <f>Production!$E$20*'Prices KBC'!AA19</f>
        <v>947557921.5955061</v>
      </c>
      <c r="AC19" s="14">
        <f>Production!$E$20*'Prices KBC'!AB19</f>
        <v>982585865.2319587</v>
      </c>
      <c r="AD19" s="14"/>
    </row>
    <row r="20" spans="1:30" ht="16.5">
      <c r="A20" s="8" t="s">
        <v>17</v>
      </c>
      <c r="B20" s="13"/>
      <c r="C20" s="11"/>
      <c r="D20" s="11"/>
      <c r="E20" s="14">
        <f>Production!$E$21*'Prices KBC'!D22</f>
        <v>1659932000.2680964</v>
      </c>
      <c r="F20" s="14">
        <f>Production!$E$21*'Prices KBC'!E22</f>
        <v>1729913665.616622</v>
      </c>
      <c r="G20" s="14">
        <f>Production!$E$21*'Prices KBC'!F22</f>
        <v>1799895330.9651475</v>
      </c>
      <c r="H20" s="14">
        <f>Production!$E$21*'Prices KBC'!G22</f>
        <v>1873383655.6970508</v>
      </c>
      <c r="I20" s="14">
        <f>Production!$E$21*'Prices KBC'!H22</f>
        <v>1941027548.1233244</v>
      </c>
      <c r="J20" s="14">
        <f>Production!$E$21*'Prices KBC'!I22</f>
        <v>1997785174.6167185</v>
      </c>
      <c r="K20" s="14">
        <f>Production!$E$21*'Prices KBC'!J22</f>
        <v>2054542801.1101124</v>
      </c>
      <c r="L20" s="14">
        <f>Production!$E$21*'Prices KBC'!K22</f>
        <v>2111300427.6035068</v>
      </c>
      <c r="M20" s="14">
        <f>Production!$E$21*'Prices KBC'!L22</f>
        <v>2168058054.0969005</v>
      </c>
      <c r="N20" s="14">
        <f>Production!$E$21*'Prices KBC'!M22</f>
        <v>2224815680.5902944</v>
      </c>
      <c r="O20" s="14">
        <f>Production!$E$21*'Prices KBC'!N22</f>
        <v>2296773357.704163</v>
      </c>
      <c r="P20" s="14">
        <f>Production!$E$21*'Prices KBC'!O22</f>
        <v>2366393261.8957796</v>
      </c>
      <c r="Q20" s="14">
        <f>Production!$E$21*'Prices KBC'!P22</f>
        <v>2436013166.0873966</v>
      </c>
      <c r="R20" s="14">
        <f>Production!$E$21*'Prices KBC'!Q22</f>
        <v>2505633070.279013</v>
      </c>
      <c r="S20" s="14">
        <f>Production!$E$21*'Prices KBC'!R22</f>
        <v>2575252974.4706297</v>
      </c>
      <c r="T20" s="14">
        <f>Production!$E$21*'Prices KBC'!S22</f>
        <v>2704457516.656711</v>
      </c>
      <c r="U20" s="14">
        <f>Production!$E$21*'Prices KBC'!T22</f>
        <v>2837764223.446623</v>
      </c>
      <c r="V20" s="14">
        <f>Production!$E$21*'Prices KBC'!U22</f>
        <v>2977837768.144652</v>
      </c>
      <c r="W20" s="14">
        <f>Production!$E$21*'Prices KBC'!V22</f>
        <v>3112777607.8604717</v>
      </c>
      <c r="X20" s="14">
        <f>Production!$E$21*'Prices KBC'!W22</f>
        <v>3245497033.196569</v>
      </c>
      <c r="Y20" s="14">
        <f>Production!$E$21*'Prices KBC'!X22</f>
        <v>3364534577.0513067</v>
      </c>
      <c r="Z20" s="14">
        <f>Production!$E$21*'Prices KBC'!Y22</f>
        <v>3487938150.731994</v>
      </c>
      <c r="AA20" s="14">
        <f>Production!$E$21*'Prices KBC'!Z22</f>
        <v>3615867890.4093204</v>
      </c>
      <c r="AB20" s="14">
        <f>Production!$E$21*'Prices KBC'!AA22</f>
        <v>3748489805.6891513</v>
      </c>
      <c r="AC20" s="14">
        <f>Production!$E$21*'Prices KBC'!AB22</f>
        <v>3885975995.036943</v>
      </c>
      <c r="AD20" s="14"/>
    </row>
    <row r="21" spans="1:30" ht="16.5">
      <c r="A21" s="8" t="s">
        <v>163</v>
      </c>
      <c r="B21" s="13"/>
      <c r="C21" s="11"/>
      <c r="D21" s="11"/>
      <c r="E21" s="14">
        <f>Production!$E$22*'Prices KBC'!D34</f>
        <v>21890604.353615772</v>
      </c>
      <c r="F21" s="14">
        <f>Production!$E$22*'Prices KBC'!E34</f>
        <v>22744927.220149413</v>
      </c>
      <c r="G21" s="14">
        <f>Production!$E$22*'Prices KBC'!F34</f>
        <v>23557446.336749665</v>
      </c>
      <c r="H21" s="14">
        <f>Production!$E$22*'Prices KBC'!G34</f>
        <v>24472792.408560183</v>
      </c>
      <c r="I21" s="14">
        <f>Production!$E$22*'Prices KBC'!H34</f>
        <v>25215927.686502263</v>
      </c>
      <c r="J21" s="14">
        <f>Production!$E$22*'Prices KBC'!I34</f>
        <v>25947186.86509313</v>
      </c>
      <c r="K21" s="14">
        <f>Production!$E$22*'Prices KBC'!J34</f>
        <v>26636173.930154175</v>
      </c>
      <c r="L21" s="14">
        <f>Production!$E$22*'Prices KBC'!K34</f>
        <v>27228501.461603563</v>
      </c>
      <c r="M21" s="14">
        <f>Production!$E$22*'Prices KBC'!L34</f>
        <v>27698069.98151858</v>
      </c>
      <c r="N21" s="14">
        <f>Production!$E$22*'Prices KBC'!M34</f>
        <v>27962755.622587565</v>
      </c>
      <c r="O21" s="14">
        <f>Production!$E$22*'Prices KBC'!N34</f>
        <v>28240549.583473016</v>
      </c>
      <c r="P21" s="14">
        <f>Production!$E$22*'Prices KBC'!O34</f>
        <v>28812911.202562436</v>
      </c>
      <c r="Q21" s="14">
        <f>Production!$E$22*'Prices KBC'!P34</f>
        <v>29491219.93412051</v>
      </c>
      <c r="R21" s="14">
        <f>Production!$E$22*'Prices KBC'!Q34</f>
        <v>30026875.22126424</v>
      </c>
      <c r="S21" s="14">
        <f>Production!$E$22*'Prices KBC'!R34</f>
        <v>30759799.61431806</v>
      </c>
      <c r="T21" s="14">
        <f>Production!$E$22*'Prices KBC'!S34</f>
        <v>31432276.38255958</v>
      </c>
      <c r="U21" s="14">
        <f>Production!$E$22*'Prices KBC'!T34</f>
        <v>32124303.72802198</v>
      </c>
      <c r="V21" s="14">
        <f>Production!$E$22*'Prices KBC'!U34</f>
        <v>32856026.626846362</v>
      </c>
      <c r="W21" s="14">
        <f>Production!$E$22*'Prices KBC'!V34</f>
        <v>33525333.91077828</v>
      </c>
      <c r="X21" s="14">
        <f>Production!$E$22*'Prices KBC'!W34</f>
        <v>34314698.75984745</v>
      </c>
      <c r="Y21" s="14">
        <f>Production!$E$22*'Prices KBC'!X34</f>
        <v>35145542.01142868</v>
      </c>
      <c r="Z21" s="14">
        <f>Production!$E$22*'Prices KBC'!Y34</f>
        <v>35996502.02153164</v>
      </c>
      <c r="AA21" s="14">
        <f>Production!$E$22*'Prices KBC'!Z34</f>
        <v>36868065.866355926</v>
      </c>
      <c r="AB21" s="14">
        <f>Production!$E$22*'Prices KBC'!AA34</f>
        <v>37760732.41541381</v>
      </c>
      <c r="AC21" s="14">
        <f>Production!$E$22*'Prices KBC'!AB34</f>
        <v>38675012.617075436</v>
      </c>
      <c r="AD21" s="14"/>
    </row>
    <row r="22" spans="1:30" ht="16.5">
      <c r="A22" s="8" t="s">
        <v>164</v>
      </c>
      <c r="B22" s="13"/>
      <c r="C22" s="11"/>
      <c r="D22" s="11"/>
      <c r="E22" s="14">
        <f>Production!$E$23*'Prices KBC'!D31</f>
        <v>1147264.1332820891</v>
      </c>
      <c r="F22" s="14">
        <f>Production!$E$23*'Prices KBC'!E31</f>
        <v>1141556.5871283633</v>
      </c>
      <c r="G22" s="14">
        <f>Production!$E$23*'Prices KBC'!F31</f>
        <v>1135849.0409746391</v>
      </c>
      <c r="H22" s="14">
        <f>Production!$E$23*'Prices KBC'!G31</f>
        <v>1130141.4948209145</v>
      </c>
      <c r="I22" s="14">
        <f>Production!$E$23*'Prices KBC'!H31</f>
        <v>1124433.9486671889</v>
      </c>
      <c r="J22" s="14">
        <f>Production!$E$23*'Prices KBC'!I31</f>
        <v>1118726.402513465</v>
      </c>
      <c r="K22" s="14">
        <f>Production!$E$23*'Prices KBC'!J31</f>
        <v>1113018.8563597389</v>
      </c>
      <c r="L22" s="14">
        <f>Production!$E$23*'Prices KBC'!K31</f>
        <v>1107311.3102060147</v>
      </c>
      <c r="M22" s="14">
        <f>Production!$E$23*'Prices KBC'!L31</f>
        <v>1101603.76405229</v>
      </c>
      <c r="N22" s="14">
        <f>Production!$E$23*'Prices KBC'!M31</f>
        <v>1095896.2178985644</v>
      </c>
      <c r="O22" s="14">
        <f>Production!$E$23*'Prices KBC'!N31</f>
        <v>1090188.6717448402</v>
      </c>
      <c r="P22" s="14">
        <f>Production!$E$23*'Prices KBC'!O31</f>
        <v>1084481.1255911156</v>
      </c>
      <c r="Q22" s="14">
        <f>Production!$E$23*'Prices KBC'!P31</f>
        <v>1078773.57943739</v>
      </c>
      <c r="R22" s="14">
        <f>Production!$E$23*'Prices KBC'!Q31</f>
        <v>1073066.0332836655</v>
      </c>
      <c r="S22" s="14">
        <f>Production!$E$23*'Prices KBC'!R31</f>
        <v>1067358.4871299413</v>
      </c>
      <c r="T22" s="14">
        <f>Production!$E$23*'Prices KBC'!S31</f>
        <v>1061650.9409762155</v>
      </c>
      <c r="U22" s="14">
        <f>Production!$E$23*'Prices KBC'!T31</f>
        <v>1055943.3948224913</v>
      </c>
      <c r="V22" s="14">
        <f>Production!$E$23*'Prices KBC'!U31</f>
        <v>1050235.8486687655</v>
      </c>
      <c r="W22" s="14">
        <f>Production!$E$23*'Prices KBC'!V31</f>
        <v>1044528.3025150412</v>
      </c>
      <c r="X22" s="14">
        <f>Production!$E$23*'Prices KBC'!W31</f>
        <v>1038820.756361317</v>
      </c>
      <c r="Y22" s="14">
        <f>Production!$E$23*'Prices KBC'!X31</f>
        <v>1051685.8955507495</v>
      </c>
      <c r="Z22" s="14">
        <f>Production!$E$23*'Prices KBC'!Y31</f>
        <v>1064710.361366407</v>
      </c>
      <c r="AA22" s="14">
        <f>Production!$E$23*'Prices KBC'!Z31</f>
        <v>1077896.1269679614</v>
      </c>
      <c r="AB22" s="14">
        <f>Production!$E$23*'Prices KBC'!AA31</f>
        <v>1091245.1899514217</v>
      </c>
      <c r="AC22" s="14">
        <f>Production!$E$23*'Prices KBC'!AB31</f>
        <v>1104759.572651762</v>
      </c>
      <c r="AD22" s="14"/>
    </row>
    <row r="23" spans="1:30" ht="16.5">
      <c r="A23" s="8" t="s">
        <v>9</v>
      </c>
      <c r="B23" s="13"/>
      <c r="C23" s="11"/>
      <c r="D23" s="11"/>
      <c r="E23" s="14">
        <f>Production!$E$25*'Prices KBC'!K49</f>
        <v>25262027.386777338</v>
      </c>
      <c r="F23" s="14">
        <f>Production!$E$25*'Prices KBC'!L49</f>
        <v>25893578.07144677</v>
      </c>
      <c r="G23" s="14">
        <f>Production!$E$25*'Prices KBC'!M49</f>
        <v>26540917.523232937</v>
      </c>
      <c r="H23" s="14">
        <f>Production!$E$25*'Prices KBC'!N49</f>
        <v>27204440.46131376</v>
      </c>
      <c r="I23" s="14">
        <f>Production!$E$25*'Prices KBC'!O49</f>
        <v>27884551.472846605</v>
      </c>
      <c r="J23" s="14">
        <f>Production!$E$25*'Prices KBC'!P49</f>
        <v>28581665.25966776</v>
      </c>
      <c r="K23" s="14">
        <f>Production!$E$25*'Prices KBC'!Q49</f>
        <v>29296206.891159456</v>
      </c>
      <c r="L23" s="14">
        <f>Production!$E$25*'Prices KBC'!R49</f>
        <v>30028612.063438445</v>
      </c>
      <c r="M23" s="14">
        <f>Production!$E$25*'Prices KBC'!S49</f>
        <v>30779327.365024403</v>
      </c>
      <c r="N23" s="14">
        <f>Production!$E$25*'Prices KBC'!T49</f>
        <v>31548810.549150012</v>
      </c>
      <c r="O23" s="14">
        <f>Production!$E$25*'Prices KBC'!U49</f>
        <v>32337530.812878758</v>
      </c>
      <c r="P23" s="14">
        <f>Production!$E$25*'Prices KBC'!V49</f>
        <v>33145969.08320073</v>
      </c>
      <c r="Q23" s="14">
        <f>Production!$E$25*'Prices KBC'!W49</f>
        <v>33974618.31028075</v>
      </c>
      <c r="R23" s="14">
        <f>Production!$E$25*'Prices KBC'!X49</f>
        <v>34823983.76803776</v>
      </c>
      <c r="S23" s="14">
        <f>Production!$E$25*'Prices KBC'!Y49</f>
        <v>35694583.362238705</v>
      </c>
      <c r="T23" s="14">
        <f>Production!$E$25*'Prices KBC'!Z49</f>
        <v>36586947.94629467</v>
      </c>
      <c r="U23" s="14">
        <f>Production!$E$25*'Prices KBC'!AA49</f>
        <v>37501621.64495204</v>
      </c>
      <c r="V23" s="14">
        <f>Production!$E$25*'Prices KBC'!AB49</f>
        <v>38439162.18607583</v>
      </c>
      <c r="W23" s="14">
        <f>Production!$E$25*'Prices KBC'!AC49</f>
        <v>39400141.24072773</v>
      </c>
      <c r="X23" s="14">
        <f>Production!$E$25*'Prices KBC'!AD49</f>
        <v>40385144.77174592</v>
      </c>
      <c r="Y23" s="14">
        <f>Production!$E$25*'Prices KBC'!AE49</f>
        <v>41394773.391039565</v>
      </c>
      <c r="Z23" s="14">
        <f>Production!$E$25*'Prices KBC'!AF49</f>
        <v>42429642.72581555</v>
      </c>
      <c r="AA23" s="14">
        <f>Production!$E$25*'Prices KBC'!AG49</f>
        <v>43490383.79396094</v>
      </c>
      <c r="AB23" s="14">
        <f>Production!$E$25*'Prices KBC'!AH49</f>
        <v>44577643.38880996</v>
      </c>
      <c r="AC23" s="14">
        <f>Production!$E$25*'Prices KBC'!AI49</f>
        <v>45692084.4735302</v>
      </c>
      <c r="AD23" s="18"/>
    </row>
    <row r="24" spans="1:30" ht="16.5">
      <c r="A24" s="6" t="s">
        <v>56</v>
      </c>
      <c r="B24" s="13"/>
      <c r="C24" s="11"/>
      <c r="D24" s="11"/>
      <c r="E24" s="19">
        <f aca="true" t="shared" si="2" ref="E24:AC24">SUM(E16:E23)</f>
        <v>3037872716.306614</v>
      </c>
      <c r="F24" s="19">
        <f t="shared" si="2"/>
        <v>3167319666.5231605</v>
      </c>
      <c r="G24" s="19">
        <f t="shared" si="2"/>
        <v>3297126151.487334</v>
      </c>
      <c r="H24" s="19">
        <f t="shared" si="2"/>
        <v>3431714955.4677186</v>
      </c>
      <c r="I24" s="19">
        <f t="shared" si="2"/>
        <v>3558375955.769842</v>
      </c>
      <c r="J24" s="19">
        <f t="shared" si="2"/>
        <v>3662879740.544522</v>
      </c>
      <c r="K24" s="19">
        <f t="shared" si="2"/>
        <v>3767358681.0503416</v>
      </c>
      <c r="L24" s="19">
        <f t="shared" si="2"/>
        <v>3871758825.563337</v>
      </c>
      <c r="M24" s="19">
        <f t="shared" si="2"/>
        <v>3976054521.194105</v>
      </c>
      <c r="N24" s="19">
        <f t="shared" si="2"/>
        <v>4080164101.8285656</v>
      </c>
      <c r="O24" s="19">
        <f t="shared" si="2"/>
        <v>4210973596.8183074</v>
      </c>
      <c r="P24" s="19">
        <f t="shared" si="2"/>
        <v>4338988505.089708</v>
      </c>
      <c r="Q24" s="19">
        <f t="shared" si="2"/>
        <v>4467129571.430337</v>
      </c>
      <c r="R24" s="19">
        <f t="shared" si="2"/>
        <v>4595148700.557227</v>
      </c>
      <c r="S24" s="19">
        <f t="shared" si="2"/>
        <v>4723386332.926473</v>
      </c>
      <c r="T24" s="19">
        <f t="shared" si="2"/>
        <v>4964158866.739862</v>
      </c>
      <c r="U24" s="19">
        <f t="shared" si="2"/>
        <v>5208711468.502502</v>
      </c>
      <c r="V24" s="19">
        <f t="shared" si="2"/>
        <v>5460111412.328843</v>
      </c>
      <c r="W24" s="19">
        <f t="shared" si="2"/>
        <v>5706352801.174278</v>
      </c>
      <c r="X24" s="19">
        <f t="shared" si="2"/>
        <v>5950528005.166534</v>
      </c>
      <c r="Y24" s="19">
        <f t="shared" si="2"/>
        <v>6169441369.957995</v>
      </c>
      <c r="Z24" s="19">
        <f t="shared" si="2"/>
        <v>6396421667.097676</v>
      </c>
      <c r="AA24" s="19">
        <f t="shared" si="2"/>
        <v>6631766507.035917</v>
      </c>
      <c r="AB24" s="19">
        <f t="shared" si="2"/>
        <v>6875784489.161618</v>
      </c>
      <c r="AC24" s="19">
        <f t="shared" si="2"/>
        <v>7128795607.819603</v>
      </c>
      <c r="AD24" s="18"/>
    </row>
    <row r="25" spans="1:25" ht="16.5">
      <c r="A25" s="8"/>
      <c r="B25" s="13"/>
      <c r="C25" s="11"/>
      <c r="D25" s="11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13" ht="16.5">
      <c r="A26" s="8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6.5">
      <c r="A27" s="8" t="s">
        <v>2</v>
      </c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29" ht="16.5">
      <c r="A28" s="8" t="s">
        <v>99</v>
      </c>
      <c r="B28" s="13"/>
      <c r="C28" s="11"/>
      <c r="D28" s="11"/>
      <c r="E28" s="14">
        <f>Production!$E$10*'Prices KBC'!D43</f>
        <v>1041512500</v>
      </c>
      <c r="F28" s="14">
        <f>Production!$E$10*'Prices KBC'!E43</f>
        <v>1086225000</v>
      </c>
      <c r="G28" s="14">
        <f>Production!$E$10*'Prices KBC'!F43</f>
        <v>1130937500</v>
      </c>
      <c r="H28" s="14">
        <f>Production!$E$10*'Prices KBC'!G43</f>
        <v>1175912499.9999998</v>
      </c>
      <c r="I28" s="14">
        <f>Production!$E$10*'Prices KBC'!H43</f>
        <v>1221325000</v>
      </c>
      <c r="J28" s="14">
        <f>Production!$E$10*'Prices KBC'!I43</f>
        <v>1258162500</v>
      </c>
      <c r="K28" s="14">
        <f>Production!$E$10*'Prices KBC'!J43</f>
        <v>1295000000</v>
      </c>
      <c r="L28" s="14">
        <f>Production!$E$10*'Prices KBC'!K43</f>
        <v>1331925000</v>
      </c>
      <c r="M28" s="14">
        <f>Production!$E$10*'Prices KBC'!L43</f>
        <v>1368850000</v>
      </c>
      <c r="N28" s="14">
        <f>Production!$E$10*'Prices KBC'!M43</f>
        <v>1405775000</v>
      </c>
      <c r="O28" s="14">
        <f>Production!$E$10*'Prices KBC'!N43</f>
        <v>1451012500</v>
      </c>
      <c r="P28" s="14">
        <f>Production!$E$10*'Prices KBC'!O43</f>
        <v>1496950000</v>
      </c>
      <c r="Q28" s="14">
        <f>Production!$E$10*'Prices KBC'!P43</f>
        <v>1542975000</v>
      </c>
      <c r="R28" s="14">
        <f>Production!$E$10*'Prices KBC'!Q43</f>
        <v>1589000000</v>
      </c>
      <c r="S28" s="14">
        <f>Production!$E$10*'Prices KBC'!R43</f>
        <v>1635025000.0000002</v>
      </c>
      <c r="T28" s="14">
        <f>Production!$E$10*'Prices KBC'!S43</f>
        <v>1725325000</v>
      </c>
      <c r="U28" s="14">
        <f>Production!$E$10*'Prices KBC'!T43</f>
        <v>1815537500</v>
      </c>
      <c r="V28" s="14">
        <f>Production!$E$10*'Prices KBC'!U43</f>
        <v>1905750000</v>
      </c>
      <c r="W28" s="14">
        <f>Production!$E$10*'Prices KBC'!V43</f>
        <v>1996050000</v>
      </c>
      <c r="X28" s="14">
        <f>Production!$E$10*'Prices KBC'!W43</f>
        <v>2086437500</v>
      </c>
      <c r="Y28" s="14">
        <f>Production!$E$10*'Prices KBC'!X43</f>
        <v>2165179597.707348</v>
      </c>
      <c r="Z28" s="14">
        <f>Production!$E$10*'Prices KBC'!Y43</f>
        <v>2246893420.161473</v>
      </c>
      <c r="AA28" s="14">
        <f>Production!$E$10*'Prices KBC'!Z43</f>
        <v>2331691120.178057</v>
      </c>
      <c r="AB28" s="14">
        <f>Production!$E$10*'Prices KBC'!AA43</f>
        <v>2419689083.217169</v>
      </c>
      <c r="AC28" s="14">
        <f>Production!$E$10*'Prices KBC'!AB43</f>
        <v>2511008087.123152</v>
      </c>
    </row>
    <row r="29" spans="1:29" ht="16.5">
      <c r="A29" s="8" t="s">
        <v>12</v>
      </c>
      <c r="B29" s="13"/>
      <c r="C29" s="11"/>
      <c r="D29" s="11"/>
      <c r="E29" s="14">
        <f>Production!$E$11*'Prices KBC'!D40</f>
        <v>1503564568.9780836</v>
      </c>
      <c r="F29" s="14">
        <f>Production!$E$11*'Prices KBC'!E40</f>
        <v>1571180226.7477179</v>
      </c>
      <c r="G29" s="14">
        <f>Production!$E$11*'Prices KBC'!F40</f>
        <v>1638810467.734567</v>
      </c>
      <c r="H29" s="14">
        <f>Production!$E$11*'Prices KBC'!G40</f>
        <v>1705822332.8658016</v>
      </c>
      <c r="I29" s="14">
        <f>Production!$E$11*'Prices KBC'!H40</f>
        <v>1773799504.9695125</v>
      </c>
      <c r="J29" s="14">
        <f>Production!$E$11*'Prices KBC'!I40</f>
        <v>1828588651.8639424</v>
      </c>
      <c r="K29" s="14">
        <f>Production!$E$11*'Prices KBC'!J40</f>
        <v>1883393895.9015207</v>
      </c>
      <c r="L29" s="14">
        <f>Production!$E$11*'Prices KBC'!K40</f>
        <v>1938215639.5108266</v>
      </c>
      <c r="M29" s="14">
        <f>Production!$E$11*'Prices KBC'!L40</f>
        <v>1993054295.1811519</v>
      </c>
      <c r="N29" s="14">
        <f>Production!$E$11*'Prices KBC'!M40</f>
        <v>2047910285.7140243</v>
      </c>
      <c r="O29" s="14">
        <f>Production!$E$11*'Prices KBC'!N40</f>
        <v>2116110705.0474694</v>
      </c>
      <c r="P29" s="14">
        <f>Production!$E$11*'Prices KBC'!O40</f>
        <v>2184645998.647506</v>
      </c>
      <c r="Q29" s="14">
        <f>Production!$E$11*'Prices KBC'!P40</f>
        <v>2253199959.998505</v>
      </c>
      <c r="R29" s="14">
        <f>Production!$E$11*'Prices KBC'!Q40</f>
        <v>2321773055.794239</v>
      </c>
      <c r="S29" s="14">
        <f>Production!$E$11*'Prices KBC'!R40</f>
        <v>2390365764.3958273</v>
      </c>
      <c r="T29" s="14">
        <f>Production!$E$11*'Prices KBC'!S40</f>
        <v>2528607689.7249246</v>
      </c>
      <c r="U29" s="14">
        <f>Production!$E$11*'Prices KBC'!T40</f>
        <v>2667415615.7712383</v>
      </c>
      <c r="V29" s="14">
        <f>Production!$E$11*'Prices KBC'!U40</f>
        <v>2806155271.851943</v>
      </c>
      <c r="W29" s="14">
        <f>Production!$E$11*'Prices KBC'!V40</f>
        <v>2944825765.9309735</v>
      </c>
      <c r="X29" s="14">
        <f>Production!$E$11*'Prices KBC'!W40</f>
        <v>3083426277.8972206</v>
      </c>
      <c r="Y29" s="14">
        <f>Production!$E$11*'Prices KBC'!X40</f>
        <v>3203354613.0720944</v>
      </c>
      <c r="Z29" s="14">
        <f>Production!$E$11*'Prices KBC'!Y40</f>
        <v>3327947501.338741</v>
      </c>
      <c r="AA29" s="14">
        <f>Production!$E$11*'Prices KBC'!Z40</f>
        <v>3457386368.175252</v>
      </c>
      <c r="AB29" s="14">
        <f>Production!$E$11*'Prices KBC'!AA40</f>
        <v>3591859695.513673</v>
      </c>
      <c r="AC29" s="14">
        <f>Production!$E$11*'Prices KBC'!AB40</f>
        <v>3731563296.197277</v>
      </c>
    </row>
    <row r="30" spans="1:29" ht="16.5">
      <c r="A30" s="8" t="s">
        <v>98</v>
      </c>
      <c r="B30" s="13"/>
      <c r="C30" s="11"/>
      <c r="D30" s="11"/>
      <c r="E30" s="14">
        <f>Production!$E$12*'Prices KBC'!D37</f>
        <v>93793604.70503218</v>
      </c>
      <c r="F30" s="14">
        <f>Production!$E$12*'Prices KBC'!E37</f>
        <v>98157899.19011882</v>
      </c>
      <c r="G30" s="14">
        <f>Production!$E$12*'Prices KBC'!F37</f>
        <v>102550316.36388496</v>
      </c>
      <c r="H30" s="14">
        <f>Production!$E$12*'Prices KBC'!G37</f>
        <v>106794405.36501576</v>
      </c>
      <c r="I30" s="14">
        <f>Production!$E$12*'Prices KBC'!H37</f>
        <v>110901731.50651608</v>
      </c>
      <c r="J30" s="14">
        <f>Production!$E$12*'Prices KBC'!I37</f>
        <v>114143188.89386229</v>
      </c>
      <c r="K30" s="14">
        <f>Production!$E$12*'Prices KBC'!J37</f>
        <v>117384646.28120852</v>
      </c>
      <c r="L30" s="14">
        <f>Production!$E$12*'Prices KBC'!K37</f>
        <v>120626103.66855472</v>
      </c>
      <c r="M30" s="14">
        <f>Production!$E$12*'Prices KBC'!L37</f>
        <v>123867561.0559009</v>
      </c>
      <c r="N30" s="14">
        <f>Production!$E$12*'Prices KBC'!M37</f>
        <v>127109018.44324712</v>
      </c>
      <c r="O30" s="14">
        <f>Production!$E$12*'Prices KBC'!N37</f>
        <v>131160040.9139645</v>
      </c>
      <c r="P30" s="14">
        <f>Production!$E$12*'Prices KBC'!O37</f>
        <v>135156358.24082968</v>
      </c>
      <c r="Q30" s="14">
        <f>Production!$E$12*'Prices KBC'!P37</f>
        <v>139152675.56769484</v>
      </c>
      <c r="R30" s="14">
        <f>Production!$E$12*'Prices KBC'!Q37</f>
        <v>143148992.89456007</v>
      </c>
      <c r="S30" s="14">
        <f>Production!$E$12*'Prices KBC'!R37</f>
        <v>147145310.22142524</v>
      </c>
      <c r="T30" s="14">
        <f>Production!$E$12*'Prices KBC'!S37</f>
        <v>154878810.94634774</v>
      </c>
      <c r="U30" s="14">
        <f>Production!$E$12*'Prices KBC'!T37</f>
        <v>162586945.037277</v>
      </c>
      <c r="V30" s="14">
        <f>Production!$E$12*'Prices KBC'!U37</f>
        <v>170296909.1115011</v>
      </c>
      <c r="W30" s="14">
        <f>Production!$E$12*'Prices KBC'!V37</f>
        <v>178008541.82818672</v>
      </c>
      <c r="X30" s="14">
        <f>Production!$E$12*'Prices KBC'!W37</f>
        <v>185721676.56065026</v>
      </c>
      <c r="Y30" s="14">
        <f>Production!$E$12*'Prices KBC'!X37</f>
        <v>192682368.22571605</v>
      </c>
      <c r="Z30" s="14">
        <f>Production!$E$12*'Prices KBC'!Y37</f>
        <v>199903940.73869023</v>
      </c>
      <c r="AA30" s="14">
        <f>Production!$E$12*'Prices KBC'!Z37</f>
        <v>207396171.6935362</v>
      </c>
      <c r="AB30" s="14">
        <f>Production!$E$12*'Prices KBC'!AA37</f>
        <v>215169205.14018562</v>
      </c>
      <c r="AC30" s="14">
        <f>Production!$E$12*'Prices KBC'!AB37</f>
        <v>223233565.31899875</v>
      </c>
    </row>
    <row r="31" spans="1:29" ht="16.5">
      <c r="A31" s="8" t="s">
        <v>56</v>
      </c>
      <c r="B31" s="13"/>
      <c r="C31" s="11"/>
      <c r="D31" s="11"/>
      <c r="E31" s="19">
        <f>SUM(E28:E30)</f>
        <v>2638870673.683116</v>
      </c>
      <c r="F31" s="19">
        <f aca="true" t="shared" si="3" ref="F31:AC31">SUM(F28:F30)</f>
        <v>2755563125.9378366</v>
      </c>
      <c r="G31" s="19">
        <f t="shared" si="3"/>
        <v>2872298284.0984516</v>
      </c>
      <c r="H31" s="19">
        <f t="shared" si="3"/>
        <v>2988529238.2308173</v>
      </c>
      <c r="I31" s="19">
        <f t="shared" si="3"/>
        <v>3106026236.4760284</v>
      </c>
      <c r="J31" s="19">
        <f t="shared" si="3"/>
        <v>3200894340.7578044</v>
      </c>
      <c r="K31" s="19">
        <f t="shared" si="3"/>
        <v>3295778542.1827292</v>
      </c>
      <c r="L31" s="19">
        <f t="shared" si="3"/>
        <v>3390766743.1793814</v>
      </c>
      <c r="M31" s="19">
        <f t="shared" si="3"/>
        <v>3485771856.237053</v>
      </c>
      <c r="N31" s="19">
        <f t="shared" si="3"/>
        <v>3580794304.157272</v>
      </c>
      <c r="O31" s="19">
        <f t="shared" si="3"/>
        <v>3698283245.9614334</v>
      </c>
      <c r="P31" s="19">
        <f t="shared" si="3"/>
        <v>3816752356.8883357</v>
      </c>
      <c r="Q31" s="19">
        <f t="shared" si="3"/>
        <v>3935327635.5662</v>
      </c>
      <c r="R31" s="19">
        <f t="shared" si="3"/>
        <v>4053922048.688799</v>
      </c>
      <c r="S31" s="19">
        <f t="shared" si="3"/>
        <v>4172536074.6172523</v>
      </c>
      <c r="T31" s="19">
        <f t="shared" si="3"/>
        <v>4408811500.671272</v>
      </c>
      <c r="U31" s="19">
        <f t="shared" si="3"/>
        <v>4645540060.808516</v>
      </c>
      <c r="V31" s="19">
        <f t="shared" si="3"/>
        <v>4882202180.963444</v>
      </c>
      <c r="W31" s="19">
        <f t="shared" si="3"/>
        <v>5118884307.75916</v>
      </c>
      <c r="X31" s="19">
        <f t="shared" si="3"/>
        <v>5355585454.4578705</v>
      </c>
      <c r="Y31" s="19">
        <f t="shared" si="3"/>
        <v>5561216579.005157</v>
      </c>
      <c r="Z31" s="19">
        <f t="shared" si="3"/>
        <v>5774744862.238904</v>
      </c>
      <c r="AA31" s="19">
        <f t="shared" si="3"/>
        <v>5996473660.046845</v>
      </c>
      <c r="AB31" s="19">
        <f t="shared" si="3"/>
        <v>6226717983.871027</v>
      </c>
      <c r="AC31" s="19">
        <f t="shared" si="3"/>
        <v>6465804948.639427</v>
      </c>
    </row>
    <row r="32" spans="1:26" ht="16.5">
      <c r="A32" s="8"/>
      <c r="B32" s="13"/>
      <c r="C32" s="11"/>
      <c r="D32" s="11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9" s="227" customFormat="1" ht="16.5">
      <c r="A33" s="228" t="s">
        <v>3</v>
      </c>
      <c r="B33" s="10"/>
      <c r="C33" s="226"/>
      <c r="D33" s="226"/>
      <c r="E33" s="244">
        <f>(E24-E31)*(1+'Basis and risk analisys'!$B$30)</f>
        <v>399002042.62349796</v>
      </c>
      <c r="F33" s="244">
        <f>(F24-F31)*(1+'Basis and risk analisys'!$B$30)</f>
        <v>411756540.5853238</v>
      </c>
      <c r="G33" s="244">
        <f>(G24-G31)*(1+'Basis and risk analisys'!$B$30)</f>
        <v>424827867.38888216</v>
      </c>
      <c r="H33" s="244">
        <f>(H24-H31)*(1+'Basis and risk analisys'!$B$30)</f>
        <v>443185717.2369013</v>
      </c>
      <c r="I33" s="244">
        <f>(I24-I31)*(1+'Basis and risk analisys'!$B$30)</f>
        <v>452349719.2938137</v>
      </c>
      <c r="J33" s="244">
        <f>(J24-J31)*(1+'Basis and risk analisys'!$B$30)</f>
        <v>461985399.7867174</v>
      </c>
      <c r="K33" s="244">
        <f>(K24-K31)*(1+'Basis and risk analisys'!$B$30)</f>
        <v>471580138.86761236</v>
      </c>
      <c r="L33" s="244">
        <f>(L24-L31)*(1+'Basis and risk analisys'!$B$30)</f>
        <v>480992082.3839555</v>
      </c>
      <c r="M33" s="244">
        <f>(M24-M31)*(1+'Basis and risk analisys'!$B$30)</f>
        <v>490282664.95705223</v>
      </c>
      <c r="N33" s="244">
        <f>(N24-N31)*(1+'Basis and risk analisys'!$B$30)</f>
        <v>499369797.67129374</v>
      </c>
      <c r="O33" s="244">
        <f>(O24-O31)*(1+'Basis and risk analisys'!$B$30)</f>
        <v>512690350.856874</v>
      </c>
      <c r="P33" s="244">
        <f>(P24-P31)*(1+'Basis and risk analisys'!$B$30)</f>
        <v>522236148.2013726</v>
      </c>
      <c r="Q33" s="244">
        <f>(Q24-Q31)*(1+'Basis and risk analisys'!$B$30)</f>
        <v>531801935.8641372</v>
      </c>
      <c r="R33" s="244">
        <f>(R24-R31)*(1+'Basis and risk analisys'!$B$30)</f>
        <v>541226651.8684282</v>
      </c>
      <c r="S33" s="244">
        <f>(S24-S31)*(1+'Basis and risk analisys'!$B$30)</f>
        <v>550850258.3092203</v>
      </c>
      <c r="T33" s="244">
        <f>(T24-T31)*(1+'Basis and risk analisys'!$B$30)</f>
        <v>555347366.0685902</v>
      </c>
      <c r="U33" s="244">
        <f>(U24-U31)*(1+'Basis and risk analisys'!$B$30)</f>
        <v>563171407.6939869</v>
      </c>
      <c r="V33" s="244">
        <f>(V24-V31)*(1+'Basis and risk analisys'!$B$30)</f>
        <v>577909231.3653994</v>
      </c>
      <c r="W33" s="244">
        <f>(W24-W31)*(1+'Basis and risk analisys'!$B$30)</f>
        <v>587468493.4151182</v>
      </c>
      <c r="X33" s="244">
        <f>(X24-X31)*(1+'Basis and risk analisys'!$B$30)</f>
        <v>594942550.708664</v>
      </c>
      <c r="Y33" s="244">
        <f>(Y24-Y31)*(1+'Basis and risk analisys'!$B$30)</f>
        <v>608224790.952838</v>
      </c>
      <c r="Z33" s="244">
        <f>(Z24-Z31)*(1+'Basis and risk analisys'!$B$30)</f>
        <v>621676804.8587723</v>
      </c>
      <c r="AA33" s="244">
        <f>(AA24-AA31)*(1+'Basis and risk analisys'!$B$30)</f>
        <v>635292846.9890718</v>
      </c>
      <c r="AB33" s="244">
        <f>(AB24-AB31)*(1+'Basis and risk analisys'!$B$30)</f>
        <v>649066505.2905912</v>
      </c>
      <c r="AC33" s="244">
        <f>(AC24-AC31)*(1+'Basis and risk analisys'!$B$30)</f>
        <v>662990659.1801758</v>
      </c>
    </row>
    <row r="34" spans="1:29" s="225" customFormat="1" ht="16.5">
      <c r="A34" s="222" t="s">
        <v>63</v>
      </c>
      <c r="B34" s="223"/>
      <c r="C34" s="224"/>
      <c r="D34" s="14"/>
      <c r="E34" s="245">
        <f>E33/('Basis and risk analisys'!$B$14*350)</f>
        <v>17.5385513241098</v>
      </c>
      <c r="F34" s="245">
        <f>F33/('Basis and risk analisys'!$B$14*350)</f>
        <v>18.09918859715709</v>
      </c>
      <c r="G34" s="245">
        <f>G33/('Basis and risk analisys'!$B$14*350)</f>
        <v>18.673752412698118</v>
      </c>
      <c r="H34" s="245">
        <f>H33/('Basis and risk analisys'!$B$14*350)</f>
        <v>19.4806908675561</v>
      </c>
      <c r="I34" s="245">
        <f>I33/('Basis and risk analisys'!$B$14*350)</f>
        <v>19.88350414478302</v>
      </c>
      <c r="J34" s="245">
        <f>J33/('Basis and risk analisys'!$B$14*350)</f>
        <v>20.30705054007549</v>
      </c>
      <c r="K34" s="245">
        <f>K33/('Basis and risk analisys'!$B$14*350)</f>
        <v>20.72879731286208</v>
      </c>
      <c r="L34" s="245">
        <f>L33/('Basis and risk analisys'!$B$14*350)</f>
        <v>21.142509115778264</v>
      </c>
      <c r="M34" s="245">
        <f>M33/('Basis and risk analisys'!$B$14*350)</f>
        <v>21.55088637173856</v>
      </c>
      <c r="N34" s="245">
        <f>N33/('Basis and risk analisys'!$B$14*350)</f>
        <v>21.950320776760165</v>
      </c>
      <c r="O34" s="245">
        <f>O33/('Basis and risk analisys'!$B$14*350)</f>
        <v>22.535839598104353</v>
      </c>
      <c r="P34" s="245">
        <f>P33/('Basis and risk analisys'!$B$14*350)</f>
        <v>22.95543508577462</v>
      </c>
      <c r="Q34" s="245">
        <f>Q33/('Basis and risk analisys'!$B$14*350)</f>
        <v>23.375909268753283</v>
      </c>
      <c r="R34" s="245">
        <f>R33/('Basis and risk analisys'!$B$14*350)</f>
        <v>23.790182499711133</v>
      </c>
      <c r="S34" s="245">
        <f>S33/('Basis and risk analisys'!$B$14*350)</f>
        <v>24.213198167438257</v>
      </c>
      <c r="T34" s="245">
        <f>T33/('Basis and risk analisys'!$B$14*350)</f>
        <v>24.410873233784184</v>
      </c>
      <c r="U34" s="245">
        <f>U33/('Basis and risk analisys'!$B$14*350)</f>
        <v>24.75478715138404</v>
      </c>
      <c r="V34" s="245">
        <f>V33/('Basis and risk analisys'!$B$14*350)</f>
        <v>25.402603576501072</v>
      </c>
      <c r="W34" s="245">
        <f>W33/('Basis and risk analisys'!$B$14*350)</f>
        <v>25.822790919345856</v>
      </c>
      <c r="X34" s="245">
        <f>X33/('Basis and risk analisys'!$B$14*350)</f>
        <v>26.151320910270943</v>
      </c>
      <c r="Y34" s="245">
        <f>Y33/('Basis and risk analisys'!$B$14*350)</f>
        <v>26.735155646278592</v>
      </c>
      <c r="Z34" s="245">
        <f>Z33/('Basis and risk analisys'!$B$14*350)</f>
        <v>27.326452960825154</v>
      </c>
      <c r="AA34" s="245">
        <f>AA33/('Basis and risk analisys'!$B$14*350)</f>
        <v>27.92496030721195</v>
      </c>
      <c r="AB34" s="245">
        <f>AB33/('Basis and risk analisys'!$B$14*350)</f>
        <v>28.530395836949065</v>
      </c>
      <c r="AC34" s="245">
        <f>AC33/('Basis and risk analisys'!$B$14*350)</f>
        <v>29.142446557370363</v>
      </c>
    </row>
    <row r="35" spans="1:29" ht="16.5">
      <c r="A35" s="12"/>
      <c r="B35" s="13"/>
      <c r="C35" s="11"/>
      <c r="D35" s="14"/>
      <c r="E35" s="221" t="s">
        <v>147</v>
      </c>
      <c r="F35" s="246">
        <f>+(F34-E34)/E34</f>
        <v>0.03196599665997484</v>
      </c>
      <c r="G35" s="246">
        <f aca="true" t="shared" si="4" ref="G35:AC35">+(G34-F34)/F34</f>
        <v>0.03174528031777486</v>
      </c>
      <c r="H35" s="246">
        <f t="shared" si="4"/>
        <v>0.04321244263200494</v>
      </c>
      <c r="I35" s="246">
        <f t="shared" si="4"/>
        <v>0.020677566312485525</v>
      </c>
      <c r="J35" s="246">
        <f t="shared" si="4"/>
        <v>0.021301395981733827</v>
      </c>
      <c r="K35" s="246">
        <f t="shared" si="4"/>
        <v>0.020768489838260042</v>
      </c>
      <c r="L35" s="246">
        <f t="shared" si="4"/>
        <v>0.019958311940243497</v>
      </c>
      <c r="M35" s="246">
        <f t="shared" si="4"/>
        <v>0.019315458431352024</v>
      </c>
      <c r="N35" s="246">
        <f t="shared" si="4"/>
        <v>0.018534476871699162</v>
      </c>
      <c r="O35" s="246">
        <f t="shared" si="4"/>
        <v>0.026674727321712038</v>
      </c>
      <c r="P35" s="246">
        <f t="shared" si="4"/>
        <v>0.018619030626467675</v>
      </c>
      <c r="Q35" s="246">
        <f t="shared" si="4"/>
        <v>0.018316977282614347</v>
      </c>
      <c r="R35" s="246">
        <f t="shared" si="4"/>
        <v>0.017722229590940934</v>
      </c>
      <c r="S35" s="246">
        <f t="shared" si="4"/>
        <v>0.01778110225645646</v>
      </c>
      <c r="T35" s="246">
        <f t="shared" si="4"/>
        <v>0.00816393873204897</v>
      </c>
      <c r="U35" s="246">
        <f t="shared" si="4"/>
        <v>0.014088554485788976</v>
      </c>
      <c r="V35" s="246">
        <f t="shared" si="4"/>
        <v>0.026169339334465358</v>
      </c>
      <c r="W35" s="246">
        <f t="shared" si="4"/>
        <v>0.01654111325948819</v>
      </c>
      <c r="X35" s="246">
        <f t="shared" si="4"/>
        <v>0.012722481932770485</v>
      </c>
      <c r="Y35" s="246">
        <f t="shared" si="4"/>
        <v>0.02232524842668072</v>
      </c>
      <c r="Z35" s="246">
        <f t="shared" si="4"/>
        <v>0.02211684578798657</v>
      </c>
      <c r="AA35" s="246">
        <f t="shared" si="4"/>
        <v>0.021902123456886576</v>
      </c>
      <c r="AB35" s="246">
        <f t="shared" si="4"/>
        <v>0.021680801801560796</v>
      </c>
      <c r="AC35" s="246">
        <f t="shared" si="4"/>
        <v>0.02145258425151763</v>
      </c>
    </row>
    <row r="36" spans="1:29" ht="16.5">
      <c r="A36" s="8" t="s">
        <v>57</v>
      </c>
      <c r="B36" s="13"/>
      <c r="C36" s="11"/>
      <c r="D36" s="11"/>
      <c r="E36" s="243">
        <f>+Costs!J29*(1+'Basis and risk analisys'!$B$32)</f>
        <v>123365555.18023385</v>
      </c>
      <c r="F36" s="243">
        <f>+Costs!K29*(1+'Basis and risk analisys'!$B$32)</f>
        <v>126796022.40005</v>
      </c>
      <c r="G36" s="243">
        <f>+Costs!L29*(1+'Basis and risk analisys'!$B$32)</f>
        <v>130292883.63820451</v>
      </c>
      <c r="H36" s="243">
        <f>+Costs!M29*(1+'Basis and risk analisys'!$B$32)</f>
        <v>133886749.45399737</v>
      </c>
      <c r="I36" s="243">
        <f>+Costs!N29*(1+'Basis and risk analisys'!$B$32)</f>
        <v>137511769.54018503</v>
      </c>
      <c r="J36" s="243">
        <f>+Costs!O29*(1+'Basis and risk analisys'!$B$32)</f>
        <v>141058794.9722774</v>
      </c>
      <c r="K36" s="243">
        <f>+Costs!P29*(1+'Basis and risk analisys'!$B$32)</f>
        <v>144679106.97767207</v>
      </c>
      <c r="L36" s="243">
        <f>+Costs!Q29*(1+'Basis and risk analisys'!$B$32)</f>
        <v>148374537.72070158</v>
      </c>
      <c r="M36" s="243">
        <f>+Costs!R29*(1+'Basis and risk analisys'!$B$32)</f>
        <v>152146965.16980687</v>
      </c>
      <c r="N36" s="243">
        <f>+Costs!S29*(1+'Basis and risk analisys'!$B$32)</f>
        <v>155998314.24263978</v>
      </c>
      <c r="O36" s="243">
        <f>+Costs!T29*(1+'Basis and risk analisys'!$B$32)</f>
        <v>160080908.216074</v>
      </c>
      <c r="P36" s="243">
        <f>+Costs!U29*(1+'Basis and risk analisys'!$B$32)</f>
        <v>164236768.98415658</v>
      </c>
      <c r="Q36" s="243">
        <f>+Costs!V29*(1+'Basis and risk analisys'!$B$32)</f>
        <v>168477619.70894122</v>
      </c>
      <c r="R36" s="243">
        <f>+Costs!W29*(1+'Basis and risk analisys'!$B$32)</f>
        <v>172805585.13934544</v>
      </c>
      <c r="S36" s="243">
        <f>+Costs!X29*(1+'Basis and risk analisys'!$B$32)</f>
        <v>177222843.14300978</v>
      </c>
      <c r="T36" s="243">
        <f>+Costs!Y29*(1+'Basis and risk analisys'!$B$32)</f>
        <v>182631946.82803166</v>
      </c>
      <c r="U36" s="243">
        <f>+Costs!Z29*(1+'Basis and risk analisys'!$B$32)</f>
        <v>188097387.69087416</v>
      </c>
      <c r="V36" s="243">
        <f>+Costs!AA29*(1+'Basis and risk analisys'!$B$32)</f>
        <v>193649900.1499574</v>
      </c>
      <c r="W36" s="243">
        <f>+Costs!AB29*(1+'Basis and risk analisys'!$B$32)</f>
        <v>199291281.74650618</v>
      </c>
      <c r="X36" s="243">
        <f>+Costs!AC29*(1+'Basis and risk analisys'!$B$32)</f>
        <v>205023341.60308078</v>
      </c>
      <c r="Y36" s="243">
        <f>+Costs!AD29*(1+'Basis and risk analisys'!$B$32)</f>
        <v>210638685.75411507</v>
      </c>
      <c r="Z36" s="243">
        <f>+Costs!AE29*(1+'Basis and risk analisys'!$B$32)</f>
        <v>216413472.2620384</v>
      </c>
      <c r="AA36" s="243">
        <f>+Costs!AF29*(1+'Basis and risk analisys'!$B$32)</f>
        <v>222352428.84621304</v>
      </c>
      <c r="AB36" s="243">
        <f>+Costs!AG29*(1+'Basis and risk analisys'!$B$32)</f>
        <v>228460430.28027576</v>
      </c>
      <c r="AC36" s="243">
        <f>+Costs!AH29*(1+'Basis and risk analisys'!$B$32)</f>
        <v>234742503.19161496</v>
      </c>
    </row>
    <row r="37" spans="1:29" ht="16.5">
      <c r="A37" s="8" t="s">
        <v>55</v>
      </c>
      <c r="B37" s="13"/>
      <c r="C37" s="11"/>
      <c r="D37" s="11"/>
      <c r="E37" s="243">
        <f>E36/12</f>
        <v>10280462.931686154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243">
        <f>E37*'Prices KBC'!AF53</f>
        <v>20524893.033629477</v>
      </c>
    </row>
    <row r="38" spans="1:26" ht="16.5">
      <c r="A38" s="8"/>
      <c r="B38" s="13"/>
      <c r="C38" s="11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5"/>
    </row>
    <row r="39" spans="1:29" ht="16.5">
      <c r="A39" s="8" t="s">
        <v>4</v>
      </c>
      <c r="B39" s="13"/>
      <c r="C39" s="11"/>
      <c r="D39" s="11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4"/>
      <c r="Y39" s="14"/>
      <c r="Z39" s="14"/>
      <c r="AA39" s="14"/>
      <c r="AB39" s="14"/>
      <c r="AC39" s="243">
        <f>AB41*(1+3%)/(12%-3%)</f>
        <v>4813602858.451388</v>
      </c>
    </row>
    <row r="40" spans="1:26" ht="16.5">
      <c r="A40" s="12"/>
      <c r="B40" s="13"/>
      <c r="C40" s="11"/>
      <c r="D40" s="11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9" ht="16.5">
      <c r="A41" s="6" t="s">
        <v>5</v>
      </c>
      <c r="B41" s="14"/>
      <c r="C41" s="14"/>
      <c r="D41" s="14"/>
      <c r="E41" s="243">
        <f>E33-E36-E37</f>
        <v>265356024.51157796</v>
      </c>
      <c r="F41" s="243">
        <f aca="true" t="shared" si="5" ref="F41:AC41">F33-F36-F37</f>
        <v>284960518.1852738</v>
      </c>
      <c r="G41" s="243">
        <f t="shared" si="5"/>
        <v>294534983.75067765</v>
      </c>
      <c r="H41" s="243">
        <f t="shared" si="5"/>
        <v>309298967.7829039</v>
      </c>
      <c r="I41" s="243">
        <f t="shared" si="5"/>
        <v>314837949.7536287</v>
      </c>
      <c r="J41" s="243">
        <f t="shared" si="5"/>
        <v>320926604.81444</v>
      </c>
      <c r="K41" s="243">
        <f t="shared" si="5"/>
        <v>326901031.88994026</v>
      </c>
      <c r="L41" s="243">
        <f t="shared" si="5"/>
        <v>332617544.6632539</v>
      </c>
      <c r="M41" s="243">
        <f t="shared" si="5"/>
        <v>338135699.7872454</v>
      </c>
      <c r="N41" s="243">
        <f t="shared" si="5"/>
        <v>343371483.42865396</v>
      </c>
      <c r="O41" s="243">
        <f t="shared" si="5"/>
        <v>352609442.6408</v>
      </c>
      <c r="P41" s="243">
        <f t="shared" si="5"/>
        <v>357999379.217216</v>
      </c>
      <c r="Q41" s="243">
        <f t="shared" si="5"/>
        <v>363324316.15519595</v>
      </c>
      <c r="R41" s="243">
        <f t="shared" si="5"/>
        <v>368421066.7290828</v>
      </c>
      <c r="S41" s="243">
        <f t="shared" si="5"/>
        <v>373627415.16621053</v>
      </c>
      <c r="T41" s="243">
        <f t="shared" si="5"/>
        <v>372715419.2405585</v>
      </c>
      <c r="U41" s="243">
        <f t="shared" si="5"/>
        <v>375074020.00311273</v>
      </c>
      <c r="V41" s="243">
        <f t="shared" si="5"/>
        <v>384259331.21544194</v>
      </c>
      <c r="W41" s="243">
        <f t="shared" si="5"/>
        <v>388177211.668612</v>
      </c>
      <c r="X41" s="243">
        <f t="shared" si="5"/>
        <v>389919209.1055832</v>
      </c>
      <c r="Y41" s="243">
        <f t="shared" si="5"/>
        <v>397586105.19872284</v>
      </c>
      <c r="Z41" s="243">
        <f t="shared" si="5"/>
        <v>405263332.59673387</v>
      </c>
      <c r="AA41" s="243">
        <f t="shared" si="5"/>
        <v>412940418.1428588</v>
      </c>
      <c r="AB41" s="243">
        <f t="shared" si="5"/>
        <v>420606075.0103155</v>
      </c>
      <c r="AC41" s="243">
        <f t="shared" si="5"/>
        <v>407723262.9549313</v>
      </c>
    </row>
    <row r="42" spans="1:29" ht="16.5">
      <c r="A42" s="2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7.25" thickBot="1">
      <c r="A43" s="6" t="s">
        <v>6</v>
      </c>
      <c r="B43" s="238">
        <f>-B12</f>
        <v>-407223787.49999994</v>
      </c>
      <c r="C43" s="242">
        <f>-C12</f>
        <v>-556539176.25</v>
      </c>
      <c r="D43" s="242">
        <f>-D12</f>
        <v>-427839491.74218744</v>
      </c>
      <c r="E43" s="242">
        <f>E39+E41</f>
        <v>265356024.51157796</v>
      </c>
      <c r="F43" s="242">
        <f aca="true" t="shared" si="6" ref="F43:AC43">F39+F41</f>
        <v>284960518.1852738</v>
      </c>
      <c r="G43" s="242">
        <f t="shared" si="6"/>
        <v>294534983.75067765</v>
      </c>
      <c r="H43" s="242">
        <f t="shared" si="6"/>
        <v>309298967.7829039</v>
      </c>
      <c r="I43" s="242">
        <f t="shared" si="6"/>
        <v>314837949.7536287</v>
      </c>
      <c r="J43" s="242">
        <f t="shared" si="6"/>
        <v>320926604.81444</v>
      </c>
      <c r="K43" s="242">
        <f t="shared" si="6"/>
        <v>326901031.88994026</v>
      </c>
      <c r="L43" s="242">
        <f t="shared" si="6"/>
        <v>332617544.6632539</v>
      </c>
      <c r="M43" s="242">
        <f t="shared" si="6"/>
        <v>338135699.7872454</v>
      </c>
      <c r="N43" s="242">
        <f t="shared" si="6"/>
        <v>343371483.42865396</v>
      </c>
      <c r="O43" s="242">
        <f t="shared" si="6"/>
        <v>352609442.6408</v>
      </c>
      <c r="P43" s="242">
        <f t="shared" si="6"/>
        <v>357999379.217216</v>
      </c>
      <c r="Q43" s="242">
        <f t="shared" si="6"/>
        <v>363324316.15519595</v>
      </c>
      <c r="R43" s="242">
        <f t="shared" si="6"/>
        <v>368421066.7290828</v>
      </c>
      <c r="S43" s="242">
        <f t="shared" si="6"/>
        <v>373627415.16621053</v>
      </c>
      <c r="T43" s="242">
        <f t="shared" si="6"/>
        <v>372715419.2405585</v>
      </c>
      <c r="U43" s="242">
        <f t="shared" si="6"/>
        <v>375074020.00311273</v>
      </c>
      <c r="V43" s="242">
        <f t="shared" si="6"/>
        <v>384259331.21544194</v>
      </c>
      <c r="W43" s="242">
        <f t="shared" si="6"/>
        <v>388177211.668612</v>
      </c>
      <c r="X43" s="242">
        <f t="shared" si="6"/>
        <v>389919209.1055832</v>
      </c>
      <c r="Y43" s="242">
        <f t="shared" si="6"/>
        <v>397586105.19872284</v>
      </c>
      <c r="Z43" s="242">
        <f t="shared" si="6"/>
        <v>405263332.59673387</v>
      </c>
      <c r="AA43" s="242">
        <f t="shared" si="6"/>
        <v>412940418.1428588</v>
      </c>
      <c r="AB43" s="242">
        <f t="shared" si="6"/>
        <v>420606075.0103155</v>
      </c>
      <c r="AC43" s="242">
        <f t="shared" si="6"/>
        <v>5221326121.40632</v>
      </c>
    </row>
    <row r="44" spans="1:26" ht="16.5">
      <c r="A44" s="22" t="s">
        <v>7</v>
      </c>
      <c r="B44" s="239">
        <f>NPV(12%,C43:AC43)+(B43)</f>
        <v>1013171744.23685</v>
      </c>
      <c r="C44" s="11"/>
      <c r="D44" s="11"/>
      <c r="E44" s="14"/>
      <c r="F44" s="14"/>
      <c r="G44" s="14"/>
      <c r="H44" s="14"/>
      <c r="I44" s="14"/>
      <c r="J44" s="14"/>
      <c r="K44" s="14"/>
      <c r="L44" s="14"/>
      <c r="M44" s="14"/>
      <c r="N44" s="15"/>
      <c r="O44" s="15"/>
      <c r="P44" s="15"/>
      <c r="Q44" s="15"/>
      <c r="R44" s="15"/>
      <c r="S44" s="15"/>
      <c r="T44" s="15"/>
      <c r="U44" s="15"/>
      <c r="V44" s="15"/>
      <c r="W44" s="23"/>
      <c r="X44" s="15"/>
      <c r="Y44" s="15"/>
      <c r="Z44" s="15"/>
    </row>
    <row r="45" spans="1:28" ht="17.25" thickBot="1">
      <c r="A45" s="24" t="s">
        <v>8</v>
      </c>
      <c r="B45" s="240">
        <f>IRR(B43:AC43)</f>
        <v>0.19190490964053097</v>
      </c>
      <c r="C45" s="11"/>
      <c r="D45" s="11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</row>
    <row r="46" spans="1:26" ht="16.5">
      <c r="A46" s="132" t="s">
        <v>158</v>
      </c>
      <c r="B46" s="241">
        <f>+E41*0.95+Costs!J24+E37</f>
        <v>313531158.7718551</v>
      </c>
      <c r="C46" s="232" t="s">
        <v>159</v>
      </c>
      <c r="D46"/>
      <c r="E46"/>
      <c r="F46"/>
      <c r="Z46" s="15"/>
    </row>
    <row r="47" spans="1:6" ht="16.5">
      <c r="A47" s="25"/>
      <c r="B47" s="26"/>
      <c r="C47" s="27"/>
      <c r="D47"/>
      <c r="E47"/>
      <c r="F47"/>
    </row>
    <row r="48" spans="1:25" ht="16.5">
      <c r="A48" s="80"/>
      <c r="B48" s="29"/>
      <c r="C48" s="27"/>
      <c r="D48"/>
      <c r="E48"/>
      <c r="F48"/>
      <c r="G48" s="27"/>
      <c r="H48" s="27"/>
      <c r="I48" s="27"/>
      <c r="J48" s="27"/>
      <c r="K48" s="27"/>
      <c r="L48" s="27"/>
      <c r="M48" s="27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8"/>
      <c r="Y48" s="25"/>
    </row>
    <row r="49" spans="2:23" ht="16.5">
      <c r="B49" s="30"/>
      <c r="C49" s="31"/>
      <c r="D49"/>
      <c r="E49"/>
      <c r="F49"/>
      <c r="G49" s="31"/>
      <c r="H49" s="31"/>
      <c r="I49" s="31"/>
      <c r="J49" s="31"/>
      <c r="K49" s="31"/>
      <c r="L49" s="31"/>
      <c r="M49" s="31"/>
      <c r="W49" s="32"/>
    </row>
    <row r="50" spans="1:13" ht="16.5">
      <c r="A50" s="80"/>
      <c r="B50" s="31"/>
      <c r="C50" s="31"/>
      <c r="D50"/>
      <c r="E50"/>
      <c r="F50"/>
      <c r="G50" s="31"/>
      <c r="H50" s="31"/>
      <c r="I50" s="31"/>
      <c r="J50" s="31"/>
      <c r="K50" s="31"/>
      <c r="L50" s="31"/>
      <c r="M50" s="31"/>
    </row>
    <row r="51" spans="2:13" ht="16.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2:13" ht="16.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ht="16.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4" ht="16.5">
      <c r="B54" s="31"/>
      <c r="C54" s="31"/>
      <c r="D54" s="31"/>
    </row>
    <row r="55" spans="2:13" ht="16.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 ht="16.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ht="16.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ht="16.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 ht="16.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13" ht="16.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2:13" ht="16.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6.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ht="16.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ht="16.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16.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ht="16.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ht="16.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ht="16.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ht="16.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ht="16.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2:13" ht="16.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2:13" ht="16.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3" ht="16.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2:13" ht="16.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2:13" ht="16.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2:13" ht="16.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2:13" ht="16.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2:13" ht="16.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2:13" ht="16.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2:13" ht="16.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2:13" ht="16.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2:13" ht="16.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2:13" ht="16.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2:13" ht="16.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2:13" ht="16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2:13" ht="16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2:13" ht="16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2:13" ht="16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2:13" ht="16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2:13" ht="16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2:13" ht="16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2:13" ht="16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2:13" ht="16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2:13" ht="16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2:13" ht="16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2:13" ht="16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2:13" ht="16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2:13" ht="16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2:13" ht="16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2:13" ht="16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2:13" ht="16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2:13" ht="16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2:13" ht="16.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2:13" ht="16.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2:13" ht="16.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2:13" ht="16.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2:13" ht="16.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2:13" ht="16.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2:13" ht="16.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</sheetData>
  <sheetProtection/>
  <printOptions/>
  <pageMargins left="0.45" right="0.45" top="0.5" bottom="0.5" header="0.3" footer="0.3"/>
  <pageSetup fitToHeight="1" fitToWidth="1" orientation="landscape" paperSize="3" scale="58" r:id="rId4"/>
  <headerFooter>
    <oddFooter>&amp;L&amp;F&amp;C&amp;A&amp;Rpage &amp;P of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1" sqref="A1"/>
    </sheetView>
  </sheetViews>
  <sheetFormatPr defaultColWidth="11.57421875" defaultRowHeight="15"/>
  <sheetData>
    <row r="1" spans="1:2" ht="15">
      <c r="A1">
        <v>1</v>
      </c>
      <c r="B1">
        <v>4</v>
      </c>
    </row>
    <row r="2" spans="1:14" ht="15">
      <c r="A2" s="2">
        <f>'Basis and risk analisys'!$B$30</f>
        <v>0</v>
      </c>
      <c r="B2" t="b">
        <v>0</v>
      </c>
      <c r="C2">
        <v>1</v>
      </c>
      <c r="D2">
        <v>1</v>
      </c>
      <c r="E2" t="s">
        <v>162</v>
      </c>
      <c r="F2">
        <v>1</v>
      </c>
      <c r="G2" s="2">
        <f>'Basis and risk analisys'!$B$30</f>
        <v>0</v>
      </c>
      <c r="H2">
        <v>1</v>
      </c>
      <c r="I2">
        <v>1</v>
      </c>
      <c r="J2" t="b">
        <v>1</v>
      </c>
      <c r="K2" t="b">
        <v>0</v>
      </c>
      <c r="L2">
        <v>1</v>
      </c>
      <c r="M2" t="b">
        <v>0</v>
      </c>
      <c r="N2" t="e">
        <f>_</f>
        <v>#NAME?</v>
      </c>
    </row>
    <row r="3" spans="1:14" ht="15">
      <c r="A3" s="2">
        <f>'Basis and risk analisys'!$B$31</f>
        <v>0</v>
      </c>
      <c r="B3" t="b">
        <v>0</v>
      </c>
      <c r="C3">
        <v>1</v>
      </c>
      <c r="D3">
        <v>1</v>
      </c>
      <c r="E3" t="s">
        <v>160</v>
      </c>
      <c r="F3">
        <v>1</v>
      </c>
      <c r="G3" s="2">
        <f>'Basis and risk analisys'!$B$31</f>
        <v>0</v>
      </c>
      <c r="H3">
        <v>2</v>
      </c>
      <c r="I3">
        <v>1</v>
      </c>
      <c r="J3" t="b">
        <v>1</v>
      </c>
      <c r="K3" t="b">
        <v>0</v>
      </c>
      <c r="L3">
        <v>1</v>
      </c>
      <c r="M3" t="b">
        <v>0</v>
      </c>
      <c r="N3" t="e">
        <f>_</f>
        <v>#NAME?</v>
      </c>
    </row>
    <row r="4" spans="1:14" ht="15">
      <c r="A4" s="2">
        <f>'Basis and risk analisys'!$B$32</f>
        <v>0</v>
      </c>
      <c r="B4" t="b">
        <v>0</v>
      </c>
      <c r="C4">
        <v>1</v>
      </c>
      <c r="D4">
        <v>1</v>
      </c>
      <c r="E4" t="s">
        <v>161</v>
      </c>
      <c r="F4">
        <v>1</v>
      </c>
      <c r="G4" s="2">
        <f>'Basis and risk analisys'!$B$32</f>
        <v>0</v>
      </c>
      <c r="H4">
        <v>3</v>
      </c>
      <c r="I4">
        <v>1</v>
      </c>
      <c r="J4" t="b">
        <v>1</v>
      </c>
      <c r="K4" t="b">
        <v>0</v>
      </c>
      <c r="L4">
        <v>1</v>
      </c>
      <c r="M4" t="b">
        <v>0</v>
      </c>
      <c r="N4" t="e">
        <f>_</f>
        <v>#NAME?</v>
      </c>
    </row>
    <row r="5" spans="1:14" ht="15">
      <c r="A5" s="2">
        <f>'Basis and risk analisys'!$B$32</f>
        <v>0</v>
      </c>
      <c r="B5" t="b">
        <v>0</v>
      </c>
      <c r="C5">
        <v>1</v>
      </c>
      <c r="D5">
        <v>1</v>
      </c>
      <c r="E5" t="s">
        <v>161</v>
      </c>
      <c r="F5">
        <v>1</v>
      </c>
      <c r="G5" s="2">
        <f>'Basis and risk analisys'!$B$32</f>
        <v>0</v>
      </c>
      <c r="H5">
        <v>0</v>
      </c>
      <c r="I5">
        <v>1</v>
      </c>
      <c r="J5" t="b">
        <v>1</v>
      </c>
      <c r="K5" t="b">
        <v>0</v>
      </c>
      <c r="L5">
        <v>1</v>
      </c>
      <c r="M5" t="b">
        <v>0</v>
      </c>
      <c r="N5" t="e">
        <f>_</f>
        <v>#NAME?</v>
      </c>
    </row>
    <row r="6" spans="1:7" ht="15">
      <c r="A6" s="2">
        <v>0</v>
      </c>
      <c r="G6" s="2"/>
    </row>
    <row r="7" spans="1:40" ht="15">
      <c r="A7" s="2">
        <f>'Basis and risk analisys'!$B$35</f>
        <v>0.19190490964053097</v>
      </c>
      <c r="B7" t="b">
        <v>1</v>
      </c>
      <c r="C7" s="3">
        <v>0</v>
      </c>
      <c r="D7">
        <v>1</v>
      </c>
      <c r="E7" t="s">
        <v>178</v>
      </c>
      <c r="F7">
        <v>1</v>
      </c>
      <c r="G7" s="2">
        <v>0</v>
      </c>
      <c r="H7">
        <v>0</v>
      </c>
      <c r="J7" t="s">
        <v>51</v>
      </c>
      <c r="K7" t="s">
        <v>52</v>
      </c>
      <c r="L7" t="s">
        <v>53</v>
      </c>
      <c r="AG7">
        <f>'Basis and risk analisys'!$B$35</f>
        <v>0.19190490964053097</v>
      </c>
      <c r="AH7">
        <v>1</v>
      </c>
      <c r="AI7">
        <v>1</v>
      </c>
      <c r="AJ7" t="b">
        <v>0</v>
      </c>
      <c r="AK7" t="b">
        <v>1</v>
      </c>
      <c r="AL7">
        <v>0</v>
      </c>
      <c r="AM7" t="b">
        <v>0</v>
      </c>
      <c r="AN7" t="e">
        <f>_</f>
        <v>#NAME?</v>
      </c>
    </row>
    <row r="8" spans="1:7" ht="15">
      <c r="A8" s="2">
        <v>0</v>
      </c>
      <c r="C8" s="3"/>
      <c r="G8" s="2"/>
    </row>
    <row r="9" spans="1:7" ht="15">
      <c r="A9" s="2" t="b">
        <v>0</v>
      </c>
      <c r="B9">
        <v>11802</v>
      </c>
      <c r="C9" s="3">
        <v>5877766</v>
      </c>
      <c r="D9">
        <v>8688</v>
      </c>
      <c r="E9">
        <v>100</v>
      </c>
      <c r="G9" s="2"/>
    </row>
    <row r="10" spans="1:7" ht="15">
      <c r="A10" s="2" t="b">
        <v>0</v>
      </c>
      <c r="B10">
        <v>11802</v>
      </c>
      <c r="C10" s="3">
        <v>5877766</v>
      </c>
      <c r="D10">
        <v>8688</v>
      </c>
      <c r="E10">
        <v>500</v>
      </c>
      <c r="G10" s="2"/>
    </row>
    <row r="11" spans="1:7" ht="15">
      <c r="A11" s="2" t="b">
        <v>0</v>
      </c>
      <c r="B11">
        <v>11802</v>
      </c>
      <c r="C11" s="3">
        <v>5877766</v>
      </c>
      <c r="D11">
        <v>8688</v>
      </c>
      <c r="E11">
        <v>1000</v>
      </c>
      <c r="G11" s="2"/>
    </row>
    <row r="12" spans="1:5" ht="15">
      <c r="A12" t="b">
        <v>0</v>
      </c>
      <c r="B12">
        <v>11802</v>
      </c>
      <c r="C12" s="3">
        <v>5877766</v>
      </c>
      <c r="D12">
        <v>8688</v>
      </c>
      <c r="E12">
        <v>1500</v>
      </c>
    </row>
    <row r="13" spans="1:33" ht="15">
      <c r="A13" s="3" t="b">
        <v>0</v>
      </c>
      <c r="B13">
        <v>11802</v>
      </c>
      <c r="C13" s="3">
        <v>5877766</v>
      </c>
      <c r="D13">
        <v>8688</v>
      </c>
      <c r="E13">
        <v>2000</v>
      </c>
      <c r="AG13" s="3"/>
    </row>
    <row r="14" spans="1:33" ht="15">
      <c r="A14" s="3">
        <v>0</v>
      </c>
      <c r="AG14" s="3"/>
    </row>
    <row r="15" spans="1:41" ht="15">
      <c r="A15" s="2"/>
      <c r="AG15" s="2"/>
      <c r="AO15" s="2"/>
    </row>
    <row r="17" ht="15">
      <c r="C17" s="3"/>
    </row>
    <row r="18" ht="15">
      <c r="C18" s="3"/>
    </row>
    <row r="19" ht="15">
      <c r="C19" s="3"/>
    </row>
    <row r="20" ht="15">
      <c r="C20" s="3"/>
    </row>
    <row r="21" ht="15">
      <c r="C21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5"/>
  <sheetViews>
    <sheetView zoomScalePageLayoutView="150" workbookViewId="0" topLeftCell="A1">
      <selection activeCell="A59" sqref="A59:IV59"/>
    </sheetView>
  </sheetViews>
  <sheetFormatPr defaultColWidth="10.8515625" defaultRowHeight="15"/>
  <cols>
    <col min="1" max="1" width="43.8515625" style="33" customWidth="1"/>
    <col min="2" max="16384" width="10.8515625" style="33" customWidth="1"/>
  </cols>
  <sheetData>
    <row r="1" ht="15">
      <c r="AX1" s="250"/>
    </row>
    <row r="2" ht="15">
      <c r="AX2" s="250"/>
    </row>
    <row r="3" ht="15">
      <c r="AX3" s="250"/>
    </row>
    <row r="4" ht="15">
      <c r="AX4" s="250"/>
    </row>
    <row r="5" ht="15">
      <c r="AX5" s="250"/>
    </row>
    <row r="6" ht="15">
      <c r="AX6" s="250"/>
    </row>
    <row r="7" spans="2:50" ht="31.5">
      <c r="B7" s="4"/>
      <c r="F7" s="4"/>
      <c r="K7" s="251" t="s">
        <v>179</v>
      </c>
      <c r="AX7" s="250"/>
    </row>
    <row r="8" ht="12.75"/>
    <row r="9" spans="1:29" s="38" customFormat="1" ht="21.75" customHeight="1">
      <c r="A9" s="36" t="s">
        <v>22</v>
      </c>
      <c r="B9" s="36" t="s">
        <v>19</v>
      </c>
      <c r="C9" s="37">
        <v>2015</v>
      </c>
      <c r="D9" s="37">
        <v>2016</v>
      </c>
      <c r="E9" s="37">
        <v>2017</v>
      </c>
      <c r="F9" s="37">
        <v>2018</v>
      </c>
      <c r="G9" s="37">
        <v>2019</v>
      </c>
      <c r="H9" s="37">
        <v>2020</v>
      </c>
      <c r="I9" s="37">
        <v>2021</v>
      </c>
      <c r="J9" s="37">
        <v>2022</v>
      </c>
      <c r="K9" s="37">
        <v>2023</v>
      </c>
      <c r="L9" s="37">
        <v>2024</v>
      </c>
      <c r="M9" s="37">
        <v>2025</v>
      </c>
      <c r="N9" s="37">
        <v>2026</v>
      </c>
      <c r="O9" s="37">
        <v>2027</v>
      </c>
      <c r="P9" s="37">
        <v>2028</v>
      </c>
      <c r="Q9" s="37">
        <v>2029</v>
      </c>
      <c r="R9" s="37">
        <v>2030</v>
      </c>
      <c r="S9" s="37">
        <v>2031</v>
      </c>
      <c r="T9" s="37">
        <v>2032</v>
      </c>
      <c r="U9" s="37">
        <v>2033</v>
      </c>
      <c r="V9" s="37">
        <v>2034</v>
      </c>
      <c r="W9" s="37">
        <v>2035</v>
      </c>
      <c r="X9" s="37">
        <f aca="true" t="shared" si="0" ref="X9:AC9">W9+1</f>
        <v>2036</v>
      </c>
      <c r="Y9" s="37">
        <f t="shared" si="0"/>
        <v>2037</v>
      </c>
      <c r="Z9" s="37">
        <f t="shared" si="0"/>
        <v>2038</v>
      </c>
      <c r="AA9" s="37">
        <f t="shared" si="0"/>
        <v>2039</v>
      </c>
      <c r="AB9" s="37">
        <f t="shared" si="0"/>
        <v>2040</v>
      </c>
      <c r="AC9" s="37">
        <f t="shared" si="0"/>
        <v>2041</v>
      </c>
    </row>
    <row r="10" spans="1:29" s="38" customFormat="1" ht="21.75" customHeight="1">
      <c r="A10" s="39" t="s">
        <v>24</v>
      </c>
      <c r="B10" s="40" t="s">
        <v>10</v>
      </c>
      <c r="C10" s="41">
        <v>84.4146107784431</v>
      </c>
      <c r="D10" s="41">
        <v>88.96550898203594</v>
      </c>
      <c r="E10" s="41">
        <v>93.17508982035929</v>
      </c>
      <c r="F10" s="41">
        <v>97.38467065868264</v>
      </c>
      <c r="G10" s="41">
        <v>101.59425149700598</v>
      </c>
      <c r="H10" s="41">
        <v>105.80383233532936</v>
      </c>
      <c r="I10" s="41">
        <v>109.12598802395209</v>
      </c>
      <c r="J10" s="41">
        <v>112.44814371257485</v>
      </c>
      <c r="K10" s="41">
        <v>115.7702994011976</v>
      </c>
      <c r="L10" s="41">
        <v>119.09245508982035</v>
      </c>
      <c r="M10" s="41">
        <v>122.41461077844309</v>
      </c>
      <c r="N10" s="41">
        <v>126.51041916167664</v>
      </c>
      <c r="O10" s="41">
        <v>130.60622754491018</v>
      </c>
      <c r="P10" s="41">
        <v>134.70203592814372</v>
      </c>
      <c r="Q10" s="41">
        <v>138.79784431137725</v>
      </c>
      <c r="R10" s="41">
        <v>142.89365269461075</v>
      </c>
      <c r="S10" s="41">
        <v>151.93902411450122</v>
      </c>
      <c r="T10" s="41">
        <v>160.93114001537526</v>
      </c>
      <c r="U10" s="41">
        <v>169.86698416569183</v>
      </c>
      <c r="V10" s="41">
        <v>178.74332814348372</v>
      </c>
      <c r="W10" s="41">
        <v>187.55671562354982</v>
      </c>
      <c r="X10" s="41">
        <f aca="true" t="shared" si="1" ref="X10:AC10">W10*(1+$X$61)</f>
        <v>195.20648232128605</v>
      </c>
      <c r="Y10" s="41">
        <f t="shared" si="1"/>
        <v>203.16825560505808</v>
      </c>
      <c r="Z10" s="41">
        <f t="shared" si="1"/>
        <v>211.4547611060618</v>
      </c>
      <c r="AA10" s="41">
        <f t="shared" si="1"/>
        <v>220.07924348841277</v>
      </c>
      <c r="AB10" s="41">
        <f t="shared" si="1"/>
        <v>229.05548761864029</v>
      </c>
      <c r="AC10" s="41">
        <f t="shared" si="1"/>
        <v>238.39784059860895</v>
      </c>
    </row>
    <row r="11" spans="1:29" s="38" customFormat="1" ht="21.75" customHeight="1">
      <c r="A11" s="39" t="s">
        <v>45</v>
      </c>
      <c r="B11" s="40" t="s">
        <v>10</v>
      </c>
      <c r="C11" s="41">
        <f>C10/J48</f>
        <v>72.79045431552733</v>
      </c>
      <c r="D11" s="41">
        <f aca="true" t="shared" si="2" ref="D11:W11">D10/K48</f>
        <v>74.84358982808851</v>
      </c>
      <c r="E11" s="41">
        <f t="shared" si="2"/>
        <v>76.47313545526173</v>
      </c>
      <c r="F11" s="41">
        <f t="shared" si="2"/>
        <v>77.97866779792793</v>
      </c>
      <c r="G11" s="41">
        <f t="shared" si="2"/>
        <v>79.36526689398266</v>
      </c>
      <c r="H11" s="41">
        <f t="shared" si="2"/>
        <v>80.6378387481133</v>
      </c>
      <c r="I11" s="41">
        <f t="shared" si="2"/>
        <v>81.14127060659345</v>
      </c>
      <c r="J11" s="41">
        <f t="shared" si="2"/>
        <v>81.57217465356649</v>
      </c>
      <c r="K11" s="41">
        <f t="shared" si="2"/>
        <v>81.93378934750065</v>
      </c>
      <c r="L11" s="41">
        <f t="shared" si="2"/>
        <v>82.22923831891477</v>
      </c>
      <c r="M11" s="41">
        <f t="shared" si="2"/>
        <v>82.46153404523461</v>
      </c>
      <c r="N11" s="41">
        <f t="shared" si="2"/>
        <v>83.1420221414878</v>
      </c>
      <c r="O11" s="41">
        <f t="shared" si="2"/>
        <v>83.74026064943762</v>
      </c>
      <c r="P11" s="41">
        <f t="shared" si="2"/>
        <v>84.25985693264417</v>
      </c>
      <c r="Q11" s="41">
        <f t="shared" si="2"/>
        <v>84.7042913146774</v>
      </c>
      <c r="R11" s="41">
        <f t="shared" si="2"/>
        <v>85.07692113022676</v>
      </c>
      <c r="S11" s="41">
        <f t="shared" si="2"/>
        <v>88.2560109491087</v>
      </c>
      <c r="T11" s="41">
        <f t="shared" si="2"/>
        <v>91.19923256136585</v>
      </c>
      <c r="U11" s="41">
        <f t="shared" si="2"/>
        <v>93.91526903503168</v>
      </c>
      <c r="V11" s="41">
        <f t="shared" si="2"/>
        <v>96.41246912743983</v>
      </c>
      <c r="W11" s="41">
        <f t="shared" si="2"/>
        <v>98.69885599547084</v>
      </c>
      <c r="X11" s="41">
        <f aca="true" t="shared" si="3" ref="X11:AC11">W11*(1+$X$62)</f>
        <v>100.21895496832744</v>
      </c>
      <c r="Y11" s="41">
        <f t="shared" si="3"/>
        <v>101.76246556904917</v>
      </c>
      <c r="Z11" s="41">
        <f t="shared" si="3"/>
        <v>103.32974836910478</v>
      </c>
      <c r="AA11" s="41">
        <f t="shared" si="3"/>
        <v>104.92116949326264</v>
      </c>
      <c r="AB11" s="41">
        <f t="shared" si="3"/>
        <v>106.53710070511924</v>
      </c>
      <c r="AC11" s="41">
        <f t="shared" si="3"/>
        <v>108.17791949394496</v>
      </c>
    </row>
    <row r="12" spans="1:25" s="38" customFormat="1" ht="12" customHeight="1">
      <c r="A12" s="39"/>
      <c r="B12" s="40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1"/>
      <c r="Y12" s="43"/>
    </row>
    <row r="13" spans="1:29" s="38" customFormat="1" ht="21.75" customHeight="1">
      <c r="A13" s="39" t="s">
        <v>25</v>
      </c>
      <c r="B13" s="40" t="s">
        <v>10</v>
      </c>
      <c r="C13" s="41">
        <v>121.64883541182532</v>
      </c>
      <c r="D13" s="41">
        <v>127.74094080104688</v>
      </c>
      <c r="E13" s="41">
        <v>133.34462822619656</v>
      </c>
      <c r="F13" s="41">
        <v>138.9853863100289</v>
      </c>
      <c r="G13" s="41">
        <v>144.73735636990912</v>
      </c>
      <c r="H13" s="41">
        <v>150.3039731363762</v>
      </c>
      <c r="I13" s="41">
        <v>154.69708690883127</v>
      </c>
      <c r="J13" s="41">
        <v>159.09020068128638</v>
      </c>
      <c r="K13" s="41">
        <v>163.48331445374146</v>
      </c>
      <c r="L13" s="41">
        <v>167.87642822619654</v>
      </c>
      <c r="M13" s="41">
        <v>172.26954199865165</v>
      </c>
      <c r="N13" s="41">
        <v>177.75985098068756</v>
      </c>
      <c r="O13" s="41">
        <v>183.17601864535823</v>
      </c>
      <c r="P13" s="41">
        <v>188.59218631002886</v>
      </c>
      <c r="Q13" s="41">
        <v>194.00835397469956</v>
      </c>
      <c r="R13" s="41">
        <v>199.4245216393702</v>
      </c>
      <c r="S13" s="41">
        <v>209.90565542708393</v>
      </c>
      <c r="T13" s="41">
        <v>220.35241007731716</v>
      </c>
      <c r="U13" s="41">
        <v>230.80164488503982</v>
      </c>
      <c r="V13" s="41">
        <v>241.25314118668427</v>
      </c>
      <c r="W13" s="41">
        <v>251.70667315482433</v>
      </c>
      <c r="X13" s="41">
        <f aca="true" t="shared" si="4" ref="X13:AC13">W13*(1+$X$64)</f>
        <v>261.0359201152116</v>
      </c>
      <c r="Y13" s="41">
        <f t="shared" si="4"/>
        <v>270.71094594493525</v>
      </c>
      <c r="Z13" s="41">
        <f t="shared" si="4"/>
        <v>280.74456657940647</v>
      </c>
      <c r="AA13" s="41">
        <f t="shared" si="4"/>
        <v>291.1500729633995</v>
      </c>
      <c r="AB13" s="41">
        <f t="shared" si="4"/>
        <v>301.9412486567813</v>
      </c>
      <c r="AC13" s="41">
        <f t="shared" si="4"/>
        <v>313.1323880927793</v>
      </c>
    </row>
    <row r="14" spans="1:29" s="38" customFormat="1" ht="21.75" customHeight="1">
      <c r="A14" s="39" t="s">
        <v>44</v>
      </c>
      <c r="B14" s="40" t="s">
        <v>10</v>
      </c>
      <c r="C14" s="41">
        <f>C13/J48</f>
        <v>104.89740952336223</v>
      </c>
      <c r="D14" s="41">
        <f aca="true" t="shared" si="5" ref="D14:W14">D13/K48</f>
        <v>107.46401259276985</v>
      </c>
      <c r="E14" s="41">
        <f t="shared" si="5"/>
        <v>109.44214635299747</v>
      </c>
      <c r="F14" s="41">
        <f t="shared" si="5"/>
        <v>111.28954068984304</v>
      </c>
      <c r="G14" s="41">
        <f t="shared" si="5"/>
        <v>113.06859146618002</v>
      </c>
      <c r="H14" s="41">
        <f t="shared" si="5"/>
        <v>114.55338886552559</v>
      </c>
      <c r="I14" s="41">
        <f t="shared" si="5"/>
        <v>115.02592937042706</v>
      </c>
      <c r="J14" s="41">
        <f t="shared" si="5"/>
        <v>115.4072731410826</v>
      </c>
      <c r="K14" s="41">
        <f t="shared" si="5"/>
        <v>115.7015876918903</v>
      </c>
      <c r="L14" s="41">
        <f t="shared" si="5"/>
        <v>115.91289149534089</v>
      </c>
      <c r="M14" s="41">
        <f t="shared" si="5"/>
        <v>116.04505877316696</v>
      </c>
      <c r="N14" s="41">
        <f t="shared" si="5"/>
        <v>116.82289541082277</v>
      </c>
      <c r="O14" s="41">
        <f t="shared" si="5"/>
        <v>117.44621856422589</v>
      </c>
      <c r="P14" s="41">
        <f t="shared" si="5"/>
        <v>117.96963963911034</v>
      </c>
      <c r="Q14" s="41">
        <f t="shared" si="5"/>
        <v>118.39766110262971</v>
      </c>
      <c r="R14" s="41">
        <f t="shared" si="5"/>
        <v>118.73462521954124</v>
      </c>
      <c r="S14" s="41">
        <f t="shared" si="5"/>
        <v>121.9267790590243</v>
      </c>
      <c r="T14" s="41">
        <f t="shared" si="5"/>
        <v>124.87310218630617</v>
      </c>
      <c r="U14" s="41">
        <f t="shared" si="5"/>
        <v>127.60454116241523</v>
      </c>
      <c r="V14" s="41">
        <f t="shared" si="5"/>
        <v>130.1296740311761</v>
      </c>
      <c r="W14" s="41">
        <f t="shared" si="5"/>
        <v>132.45679102565666</v>
      </c>
      <c r="X14" s="41">
        <f aca="true" t="shared" si="6" ref="X14:AC14">W14*(1+$X$65)</f>
        <v>134.0157704398613</v>
      </c>
      <c r="Y14" s="41">
        <f t="shared" si="6"/>
        <v>135.59309860610122</v>
      </c>
      <c r="Z14" s="41">
        <f t="shared" si="6"/>
        <v>137.1889914840601</v>
      </c>
      <c r="AA14" s="41">
        <f t="shared" si="6"/>
        <v>138.80366757520684</v>
      </c>
      <c r="AB14" s="41">
        <f t="shared" si="6"/>
        <v>140.43734795271152</v>
      </c>
      <c r="AC14" s="41">
        <f t="shared" si="6"/>
        <v>142.09025629171367</v>
      </c>
    </row>
    <row r="15" spans="1:25" s="38" customFormat="1" ht="12" customHeight="1">
      <c r="A15" s="39"/>
      <c r="B15" s="40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1"/>
      <c r="Y15" s="45"/>
    </row>
    <row r="16" spans="1:29" s="38" customFormat="1" ht="21.75" customHeight="1">
      <c r="A16" s="39" t="s">
        <v>26</v>
      </c>
      <c r="B16" s="40" t="s">
        <v>10</v>
      </c>
      <c r="C16" s="41">
        <v>117.3895365269461</v>
      </c>
      <c r="D16" s="41">
        <v>123.48164191616767</v>
      </c>
      <c r="E16" s="41">
        <v>129.08532934131736</v>
      </c>
      <c r="F16" s="41">
        <v>134.72608742514973</v>
      </c>
      <c r="G16" s="41">
        <v>140.47805748502992</v>
      </c>
      <c r="H16" s="41">
        <v>146.044674251497</v>
      </c>
      <c r="I16" s="41">
        <v>150.4377880239521</v>
      </c>
      <c r="J16" s="41">
        <v>154.83090179640718</v>
      </c>
      <c r="K16" s="41">
        <v>159.22401556886226</v>
      </c>
      <c r="L16" s="41">
        <v>163.61712934131737</v>
      </c>
      <c r="M16" s="41">
        <v>168.01024311377247</v>
      </c>
      <c r="N16" s="41">
        <v>173.5005520958084</v>
      </c>
      <c r="O16" s="41">
        <v>178.91671976047905</v>
      </c>
      <c r="P16" s="41">
        <v>184.3328874251497</v>
      </c>
      <c r="Q16" s="41">
        <v>189.74905508982036</v>
      </c>
      <c r="R16" s="41">
        <v>195.16522275449103</v>
      </c>
      <c r="S16" s="41">
        <v>205.64594529072053</v>
      </c>
      <c r="T16" s="41">
        <v>216.09173416471927</v>
      </c>
      <c r="U16" s="41">
        <v>226.53930021489177</v>
      </c>
      <c r="V16" s="41">
        <v>236.98827143734366</v>
      </c>
      <c r="W16" s="41">
        <v>247.43826410796268</v>
      </c>
      <c r="X16" s="41">
        <f aca="true" t="shared" si="7" ref="X16:AC16">W16*(1+$X$67)</f>
        <v>256.8477238423355</v>
      </c>
      <c r="Y16" s="41">
        <f t="shared" si="7"/>
        <v>266.6150018503369</v>
      </c>
      <c r="Z16" s="41">
        <f t="shared" si="7"/>
        <v>276.75370506802466</v>
      </c>
      <c r="AA16" s="41">
        <f t="shared" si="7"/>
        <v>287.27795786928027</v>
      </c>
      <c r="AB16" s="41">
        <f t="shared" si="7"/>
        <v>298.2024217426786</v>
      </c>
      <c r="AC16" s="41">
        <f t="shared" si="7"/>
        <v>309.5423157166191</v>
      </c>
    </row>
    <row r="17" spans="1:29" s="38" customFormat="1" ht="21.75" customHeight="1">
      <c r="A17" s="39" t="s">
        <v>43</v>
      </c>
      <c r="B17" s="40" t="s">
        <v>10</v>
      </c>
      <c r="C17" s="41">
        <f>C16/J48</f>
        <v>101.2246294437418</v>
      </c>
      <c r="D17" s="41">
        <f aca="true" t="shared" si="8" ref="D17:W17">D16/K48</f>
        <v>103.88081251509139</v>
      </c>
      <c r="E17" s="41">
        <f t="shared" si="8"/>
        <v>105.94634139916484</v>
      </c>
      <c r="F17" s="41">
        <f t="shared" si="8"/>
        <v>107.87899927146975</v>
      </c>
      <c r="G17" s="41">
        <f t="shared" si="8"/>
        <v>109.74123398484022</v>
      </c>
      <c r="H17" s="41">
        <f t="shared" si="8"/>
        <v>111.3071864447063</v>
      </c>
      <c r="I17" s="41">
        <f t="shared" si="8"/>
        <v>111.85890261840824</v>
      </c>
      <c r="J17" s="41">
        <f t="shared" si="8"/>
        <v>112.31749094399103</v>
      </c>
      <c r="K17" s="41">
        <f t="shared" si="8"/>
        <v>112.68716603619121</v>
      </c>
      <c r="L17" s="41">
        <f t="shared" si="8"/>
        <v>112.97199231904912</v>
      </c>
      <c r="M17" s="41">
        <f t="shared" si="8"/>
        <v>113.17588884507744</v>
      </c>
      <c r="N17" s="41">
        <f t="shared" si="8"/>
        <v>114.02370523707688</v>
      </c>
      <c r="O17" s="41">
        <f t="shared" si="8"/>
        <v>114.71530132154697</v>
      </c>
      <c r="P17" s="41">
        <f t="shared" si="8"/>
        <v>115.30533013405774</v>
      </c>
      <c r="Q17" s="41">
        <f t="shared" si="8"/>
        <v>115.79833475623691</v>
      </c>
      <c r="R17" s="41">
        <f t="shared" si="8"/>
        <v>116.19869707671903</v>
      </c>
      <c r="S17" s="41">
        <f t="shared" si="8"/>
        <v>119.45246394066731</v>
      </c>
      <c r="T17" s="41">
        <f t="shared" si="8"/>
        <v>122.45858891445276</v>
      </c>
      <c r="U17" s="41">
        <f t="shared" si="8"/>
        <v>125.2479958432464</v>
      </c>
      <c r="V17" s="41">
        <f t="shared" si="8"/>
        <v>127.82924342315486</v>
      </c>
      <c r="W17" s="41">
        <f t="shared" si="8"/>
        <v>130.2106059800007</v>
      </c>
      <c r="X17" s="41">
        <f aca="true" t="shared" si="9" ref="X17:AC17">W17*(1+$X$68)</f>
        <v>131.86555161168192</v>
      </c>
      <c r="Y17" s="41">
        <f t="shared" si="9"/>
        <v>133.54153120617445</v>
      </c>
      <c r="Z17" s="41">
        <f t="shared" si="9"/>
        <v>135.2388121001104</v>
      </c>
      <c r="AA17" s="41">
        <f t="shared" si="9"/>
        <v>136.95766502790656</v>
      </c>
      <c r="AB17" s="41">
        <f t="shared" si="9"/>
        <v>138.69836416494925</v>
      </c>
      <c r="AC17" s="41">
        <f t="shared" si="9"/>
        <v>140.4611871713284</v>
      </c>
    </row>
    <row r="18" spans="1:25" s="38" customFormat="1" ht="12" customHeight="1">
      <c r="A18" s="39"/>
      <c r="B18" s="40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1"/>
      <c r="Y18" s="45"/>
    </row>
    <row r="19" spans="1:29" s="38" customFormat="1" ht="21.75" customHeight="1">
      <c r="A19" s="39" t="s">
        <v>27</v>
      </c>
      <c r="B19" s="40" t="s">
        <v>10</v>
      </c>
      <c r="C19" s="41">
        <v>124.98901527860309</v>
      </c>
      <c r="D19" s="41">
        <v>131.32884103002272</v>
      </c>
      <c r="E19" s="41">
        <v>136.8411617174549</v>
      </c>
      <c r="F19" s="41">
        <v>142.39286408427645</v>
      </c>
      <c r="G19" s="41">
        <v>148.0627114892659</v>
      </c>
      <c r="H19" s="41">
        <v>153.53565049730878</v>
      </c>
      <c r="I19" s="41">
        <v>158.12780238120857</v>
      </c>
      <c r="J19" s="41">
        <v>162.71995426510836</v>
      </c>
      <c r="K19" s="41">
        <v>167.3121061490081</v>
      </c>
      <c r="L19" s="41">
        <v>171.9042580329079</v>
      </c>
      <c r="M19" s="41">
        <v>176.4964099168076</v>
      </c>
      <c r="N19" s="41">
        <v>182.20798764684375</v>
      </c>
      <c r="O19" s="41">
        <v>187.84080201810121</v>
      </c>
      <c r="P19" s="41">
        <v>193.4736163893587</v>
      </c>
      <c r="Q19" s="41">
        <v>199.1064307606162</v>
      </c>
      <c r="R19" s="41">
        <v>204.73924513187364</v>
      </c>
      <c r="S19" s="41">
        <v>215.44235160416758</v>
      </c>
      <c r="T19" s="41">
        <v>226.1116600089337</v>
      </c>
      <c r="U19" s="41">
        <v>236.7862104032109</v>
      </c>
      <c r="V19" s="41">
        <v>247.4656465067451</v>
      </c>
      <c r="W19" s="41">
        <v>258.14959756844866</v>
      </c>
      <c r="X19" s="41">
        <f aca="true" t="shared" si="10" ref="X19:AC19">W19*(1+$X$70)</f>
        <v>267.69249658002025</v>
      </c>
      <c r="Y19" s="41">
        <f t="shared" si="10"/>
        <v>277.5881636082877</v>
      </c>
      <c r="Z19" s="41">
        <f t="shared" si="10"/>
        <v>287.84963926841965</v>
      </c>
      <c r="AA19" s="41">
        <f t="shared" si="10"/>
        <v>298.4904462420873</v>
      </c>
      <c r="AB19" s="41">
        <f t="shared" si="10"/>
        <v>309.5246070977977</v>
      </c>
      <c r="AC19" s="41">
        <f t="shared" si="10"/>
        <v>320.9666627699839</v>
      </c>
    </row>
    <row r="20" spans="1:29" s="38" customFormat="1" ht="21.75" customHeight="1">
      <c r="A20" s="39" t="s">
        <v>42</v>
      </c>
      <c r="B20" s="40" t="s">
        <v>10</v>
      </c>
      <c r="C20" s="41">
        <f>C19/J48</f>
        <v>107.77763615422907</v>
      </c>
      <c r="D20" s="41">
        <f aca="true" t="shared" si="11" ref="D20:W20">D19/K48</f>
        <v>110.48238832235506</v>
      </c>
      <c r="E20" s="41">
        <f t="shared" si="11"/>
        <v>112.31191422568087</v>
      </c>
      <c r="F20" s="41">
        <f t="shared" si="11"/>
        <v>114.01800478578011</v>
      </c>
      <c r="G20" s="41">
        <f t="shared" si="11"/>
        <v>115.66635357059201</v>
      </c>
      <c r="H20" s="41">
        <f t="shared" si="11"/>
        <v>117.01639490382195</v>
      </c>
      <c r="I20" s="41">
        <f t="shared" si="11"/>
        <v>117.5768580498292</v>
      </c>
      <c r="J20" s="41">
        <f t="shared" si="11"/>
        <v>118.04037034939005</v>
      </c>
      <c r="K20" s="41">
        <f t="shared" si="11"/>
        <v>118.41132770153038</v>
      </c>
      <c r="L20" s="41">
        <f t="shared" si="11"/>
        <v>118.69396924568453</v>
      </c>
      <c r="M20" s="41">
        <f t="shared" si="11"/>
        <v>118.89238239345418</v>
      </c>
      <c r="N20" s="41">
        <f t="shared" si="11"/>
        <v>119.74618884101284</v>
      </c>
      <c r="O20" s="41">
        <f t="shared" si="11"/>
        <v>120.4371186372897</v>
      </c>
      <c r="P20" s="41">
        <f t="shared" si="11"/>
        <v>121.02310944954772</v>
      </c>
      <c r="Q20" s="41">
        <f t="shared" si="11"/>
        <v>121.50886922953778</v>
      </c>
      <c r="R20" s="41">
        <f t="shared" si="11"/>
        <v>121.89893869935008</v>
      </c>
      <c r="S20" s="41">
        <f t="shared" si="11"/>
        <v>125.14285025123058</v>
      </c>
      <c r="T20" s="41">
        <f t="shared" si="11"/>
        <v>128.1368532157362</v>
      </c>
      <c r="U20" s="41">
        <f t="shared" si="11"/>
        <v>130.91325994292046</v>
      </c>
      <c r="V20" s="41">
        <f t="shared" si="11"/>
        <v>133.4806409377205</v>
      </c>
      <c r="W20" s="41">
        <f t="shared" si="11"/>
        <v>135.84728155955128</v>
      </c>
      <c r="X20" s="41">
        <f aca="true" t="shared" si="12" ref="X20:AC20">W20*(1+$X$71)</f>
        <v>137.4332549876946</v>
      </c>
      <c r="Y20" s="41">
        <f t="shared" si="12"/>
        <v>139.0377441467815</v>
      </c>
      <c r="Z20" s="41">
        <f t="shared" si="12"/>
        <v>140.66096520203035</v>
      </c>
      <c r="AA20" s="41">
        <f t="shared" si="12"/>
        <v>142.30313684231908</v>
      </c>
      <c r="AB20" s="41">
        <f t="shared" si="12"/>
        <v>143.96448030964805</v>
      </c>
      <c r="AC20" s="41">
        <f t="shared" si="12"/>
        <v>145.64521942894706</v>
      </c>
    </row>
    <row r="21" spans="1:25" s="38" customFormat="1" ht="12" customHeight="1">
      <c r="A21" s="39"/>
      <c r="B21" s="40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1"/>
      <c r="Y21" s="45"/>
    </row>
    <row r="22" spans="1:29" s="38" customFormat="1" ht="21.75" customHeight="1">
      <c r="A22" s="39" t="s">
        <v>28</v>
      </c>
      <c r="B22" s="40" t="s">
        <v>10</v>
      </c>
      <c r="C22" s="41">
        <v>127.21566357900821</v>
      </c>
      <c r="D22" s="41">
        <v>133.6337801608579</v>
      </c>
      <c r="E22" s="41">
        <v>139.26769436997319</v>
      </c>
      <c r="F22" s="41">
        <v>144.90160857908847</v>
      </c>
      <c r="G22" s="41">
        <v>150.81782841823056</v>
      </c>
      <c r="H22" s="41">
        <v>156.26353887399463</v>
      </c>
      <c r="I22" s="41">
        <v>160.83284423110885</v>
      </c>
      <c r="J22" s="41">
        <v>165.40214958822304</v>
      </c>
      <c r="K22" s="41">
        <v>169.97145494533726</v>
      </c>
      <c r="L22" s="41">
        <v>174.54076030245145</v>
      </c>
      <c r="M22" s="41">
        <v>179.11006565956563</v>
      </c>
      <c r="N22" s="41">
        <v>184.9030598320785</v>
      </c>
      <c r="O22" s="41">
        <v>190.50785025124017</v>
      </c>
      <c r="P22" s="41">
        <v>196.11264067040185</v>
      </c>
      <c r="Q22" s="41">
        <v>201.71743108956352</v>
      </c>
      <c r="R22" s="41">
        <v>207.32222150872516</v>
      </c>
      <c r="S22" s="41">
        <v>217.72390747145764</v>
      </c>
      <c r="T22" s="41">
        <v>228.45584055441154</v>
      </c>
      <c r="U22" s="41">
        <v>239.7325418141651</v>
      </c>
      <c r="V22" s="41">
        <v>250.59595120238873</v>
      </c>
      <c r="W22" s="41">
        <v>261.28060485420997</v>
      </c>
      <c r="X22" s="41">
        <f aca="true" t="shared" si="13" ref="X22:AC22">W22*(1+$X$73)</f>
        <v>270.863790770141</v>
      </c>
      <c r="Y22" s="41">
        <f t="shared" si="13"/>
        <v>280.79846642772566</v>
      </c>
      <c r="Z22" s="41">
        <f t="shared" si="13"/>
        <v>291.09752368146525</v>
      </c>
      <c r="AA22" s="41">
        <f t="shared" si="13"/>
        <v>301.7743272301374</v>
      </c>
      <c r="AB22" s="41">
        <f t="shared" si="13"/>
        <v>312.8427319596621</v>
      </c>
      <c r="AC22" s="41">
        <f t="shared" si="13"/>
        <v>324.3171009220659</v>
      </c>
    </row>
    <row r="23" spans="1:29" s="38" customFormat="1" ht="21.75" customHeight="1">
      <c r="A23" s="39" t="s">
        <v>41</v>
      </c>
      <c r="B23" s="40" t="s">
        <v>10</v>
      </c>
      <c r="C23" s="41">
        <f>C22/J48</f>
        <v>109.69766800526469</v>
      </c>
      <c r="D23" s="41">
        <f aca="true" t="shared" si="14" ref="D23:W23">D22/K48</f>
        <v>112.42145348211008</v>
      </c>
      <c r="E23" s="41">
        <f t="shared" si="14"/>
        <v>114.30348257920126</v>
      </c>
      <c r="F23" s="41">
        <f t="shared" si="14"/>
        <v>116.02682765520761</v>
      </c>
      <c r="G23" s="41">
        <f t="shared" si="14"/>
        <v>117.81864651206669</v>
      </c>
      <c r="H23" s="41">
        <f t="shared" si="14"/>
        <v>119.09544079645919</v>
      </c>
      <c r="I23" s="41">
        <f t="shared" si="14"/>
        <v>119.5882078366164</v>
      </c>
      <c r="J23" s="41">
        <f t="shared" si="14"/>
        <v>119.98608948826119</v>
      </c>
      <c r="K23" s="41">
        <f t="shared" si="14"/>
        <v>120.29342116770405</v>
      </c>
      <c r="L23" s="41">
        <f t="shared" si="14"/>
        <v>120.51438325333216</v>
      </c>
      <c r="M23" s="41">
        <f t="shared" si="14"/>
        <v>120.65300606936525</v>
      </c>
      <c r="N23" s="41">
        <f t="shared" si="14"/>
        <v>121.51737695960831</v>
      </c>
      <c r="O23" s="41">
        <f t="shared" si="14"/>
        <v>122.1471390429467</v>
      </c>
      <c r="P23" s="41">
        <f t="shared" si="14"/>
        <v>122.67389228167275</v>
      </c>
      <c r="Q23" s="41">
        <f t="shared" si="14"/>
        <v>123.10228686208917</v>
      </c>
      <c r="R23" s="41">
        <f t="shared" si="14"/>
        <v>123.43680741045571</v>
      </c>
      <c r="S23" s="41">
        <f t="shared" si="14"/>
        <v>126.46812544486885</v>
      </c>
      <c r="T23" s="41">
        <f t="shared" si="14"/>
        <v>129.46529385632593</v>
      </c>
      <c r="U23" s="41">
        <f t="shared" si="14"/>
        <v>132.54221396529968</v>
      </c>
      <c r="V23" s="41">
        <f t="shared" si="14"/>
        <v>135.16909783265956</v>
      </c>
      <c r="W23" s="41">
        <f t="shared" si="14"/>
        <v>137.49492630631886</v>
      </c>
      <c r="X23" s="41">
        <f aca="true" t="shared" si="15" ref="X23:AC23">W23*(1+$X$74)</f>
        <v>139.06139656297245</v>
      </c>
      <c r="Y23" s="41">
        <f t="shared" si="15"/>
        <v>140.64571350772502</v>
      </c>
      <c r="Z23" s="41">
        <f t="shared" si="15"/>
        <v>142.24808046666894</v>
      </c>
      <c r="AA23" s="41">
        <f t="shared" si="15"/>
        <v>143.86870308237678</v>
      </c>
      <c r="AB23" s="41">
        <f t="shared" si="15"/>
        <v>145.50778934029287</v>
      </c>
      <c r="AC23" s="41">
        <f t="shared" si="15"/>
        <v>147.16554959542538</v>
      </c>
    </row>
    <row r="24" spans="1:25" s="38" customFormat="1" ht="12" customHeight="1">
      <c r="A24" s="39"/>
      <c r="B24" s="40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1"/>
      <c r="Y24" s="45"/>
    </row>
    <row r="25" spans="1:29" s="38" customFormat="1" ht="21.75" customHeight="1">
      <c r="A25" s="39" t="s">
        <v>29</v>
      </c>
      <c r="B25" s="40" t="s">
        <v>10</v>
      </c>
      <c r="C25" s="41">
        <v>99.72838604651163</v>
      </c>
      <c r="D25" s="41">
        <v>103.96725297787863</v>
      </c>
      <c r="E25" s="41">
        <v>108.54446971072035</v>
      </c>
      <c r="F25" s="41">
        <v>113.1216864435621</v>
      </c>
      <c r="G25" s="41">
        <v>117.86305337492908</v>
      </c>
      <c r="H25" s="41">
        <v>122.3855533749291</v>
      </c>
      <c r="I25" s="41">
        <v>126.00355337492911</v>
      </c>
      <c r="J25" s="41">
        <v>129.62155337492908</v>
      </c>
      <c r="K25" s="41">
        <v>133.2395533749291</v>
      </c>
      <c r="L25" s="41">
        <v>136.85755337492907</v>
      </c>
      <c r="M25" s="41">
        <v>140.47555337492906</v>
      </c>
      <c r="N25" s="41">
        <v>144.95227010777086</v>
      </c>
      <c r="O25" s="41">
        <v>149.37427010777085</v>
      </c>
      <c r="P25" s="41">
        <v>153.79627010777082</v>
      </c>
      <c r="Q25" s="41">
        <v>158.21827010777085</v>
      </c>
      <c r="R25" s="41">
        <v>162.64027010777085</v>
      </c>
      <c r="S25" s="41">
        <v>172.20499186982943</v>
      </c>
      <c r="T25" s="41">
        <v>181.55569340668305</v>
      </c>
      <c r="U25" s="41">
        <v>190.8527526387245</v>
      </c>
      <c r="V25" s="41">
        <v>200.09203381409364</v>
      </c>
      <c r="W25" s="41">
        <v>209.269001215457</v>
      </c>
      <c r="X25" s="41">
        <f aca="true" t="shared" si="16" ref="X25:AC25">W25*(1+$X$76)</f>
        <v>217.17970308295506</v>
      </c>
      <c r="Y25" s="41">
        <f t="shared" si="16"/>
        <v>225.38944209247114</v>
      </c>
      <c r="Z25" s="41">
        <f t="shared" si="16"/>
        <v>233.90952232470556</v>
      </c>
      <c r="AA25" s="41">
        <f t="shared" si="16"/>
        <v>242.75167517263034</v>
      </c>
      <c r="AB25" s="41">
        <f t="shared" si="16"/>
        <v>251.9280754945743</v>
      </c>
      <c r="AC25" s="41">
        <f t="shared" si="16"/>
        <v>261.45135837792054</v>
      </c>
    </row>
    <row r="26" spans="1:29" s="38" customFormat="1" ht="21.75" customHeight="1">
      <c r="A26" s="39" t="s">
        <v>40</v>
      </c>
      <c r="B26" s="40" t="s">
        <v>10</v>
      </c>
      <c r="C26" s="41">
        <f>C25/J48</f>
        <v>85.9954747352063</v>
      </c>
      <c r="D26" s="41">
        <f aca="true" t="shared" si="17" ref="D26:W26">D25/K48</f>
        <v>87.46403551741238</v>
      </c>
      <c r="E26" s="41">
        <f t="shared" si="17"/>
        <v>89.08750129579926</v>
      </c>
      <c r="F26" s="41">
        <f t="shared" si="17"/>
        <v>90.57974266648532</v>
      </c>
      <c r="G26" s="41">
        <f t="shared" si="17"/>
        <v>92.0744289190087</v>
      </c>
      <c r="H26" s="41">
        <f t="shared" si="17"/>
        <v>93.27551091786664</v>
      </c>
      <c r="I26" s="41">
        <f t="shared" si="17"/>
        <v>93.69068364854921</v>
      </c>
      <c r="J26" s="41">
        <f t="shared" si="17"/>
        <v>94.03011594209084</v>
      </c>
      <c r="K26" s="41">
        <f t="shared" si="17"/>
        <v>94.29725547434819</v>
      </c>
      <c r="L26" s="41">
        <f t="shared" si="17"/>
        <v>94.49542679864167</v>
      </c>
      <c r="M26" s="41">
        <f t="shared" si="17"/>
        <v>94.62783530076598</v>
      </c>
      <c r="N26" s="41">
        <f t="shared" si="17"/>
        <v>95.2619154265672</v>
      </c>
      <c r="O26" s="41">
        <f t="shared" si="17"/>
        <v>95.77368972580587</v>
      </c>
      <c r="P26" s="41">
        <f t="shared" si="17"/>
        <v>96.20382963601173</v>
      </c>
      <c r="Q26" s="41">
        <f t="shared" si="17"/>
        <v>96.55601287616248</v>
      </c>
      <c r="R26" s="41">
        <f t="shared" si="17"/>
        <v>96.83378632730171</v>
      </c>
      <c r="S26" s="41">
        <f t="shared" si="17"/>
        <v>100.0277956010928</v>
      </c>
      <c r="T26" s="41">
        <f t="shared" si="17"/>
        <v>102.88711000403158</v>
      </c>
      <c r="U26" s="41">
        <f t="shared" si="17"/>
        <v>105.51778321241478</v>
      </c>
      <c r="V26" s="41">
        <f t="shared" si="17"/>
        <v>107.92776006308931</v>
      </c>
      <c r="W26" s="41">
        <f t="shared" si="17"/>
        <v>110.12461455518783</v>
      </c>
      <c r="X26" s="41">
        <f aca="true" t="shared" si="18" ref="X26:AC26">W26*(1+$X$77)</f>
        <v>111.50000053523839</v>
      </c>
      <c r="Y26" s="41">
        <f t="shared" si="18"/>
        <v>112.8925642062326</v>
      </c>
      <c r="Z26" s="41">
        <f t="shared" si="18"/>
        <v>114.3025201065404</v>
      </c>
      <c r="AA26" s="41">
        <f t="shared" si="18"/>
        <v>115.73008545397866</v>
      </c>
      <c r="AB26" s="41">
        <f t="shared" si="18"/>
        <v>117.17548017927585</v>
      </c>
      <c r="AC26" s="41">
        <f t="shared" si="18"/>
        <v>118.6389269599545</v>
      </c>
    </row>
    <row r="27" spans="1:25" s="38" customFormat="1" ht="12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5"/>
    </row>
    <row r="28" spans="1:29" s="38" customFormat="1" ht="21.75" customHeight="1">
      <c r="A28" s="39" t="s">
        <v>30</v>
      </c>
      <c r="B28" s="40" t="s">
        <v>10</v>
      </c>
      <c r="C28" s="41">
        <v>93.82517796391754</v>
      </c>
      <c r="D28" s="41">
        <v>97.91500479318582</v>
      </c>
      <c r="E28" s="41">
        <v>102.3418990005029</v>
      </c>
      <c r="F28" s="41">
        <v>106.76879320781997</v>
      </c>
      <c r="G28" s="41">
        <v>111.36112003708826</v>
      </c>
      <c r="H28" s="41">
        <v>115.73287003708826</v>
      </c>
      <c r="I28" s="41">
        <v>119.25037003708827</v>
      </c>
      <c r="J28" s="41">
        <v>122.76787003708826</v>
      </c>
      <c r="K28" s="41">
        <v>126.28537003708827</v>
      </c>
      <c r="L28" s="41">
        <v>129.80287003708827</v>
      </c>
      <c r="M28" s="41">
        <v>133.32037003708828</v>
      </c>
      <c r="N28" s="41">
        <v>137.69701424440532</v>
      </c>
      <c r="O28" s="41">
        <v>142.01851424440534</v>
      </c>
      <c r="P28" s="41">
        <v>146.3400142444053</v>
      </c>
      <c r="Q28" s="41">
        <v>150.6615142444053</v>
      </c>
      <c r="R28" s="41">
        <v>154.98301424440533</v>
      </c>
      <c r="S28" s="41">
        <v>164.449204494496</v>
      </c>
      <c r="T28" s="41">
        <v>173.7012471333825</v>
      </c>
      <c r="U28" s="41">
        <v>182.9013655506394</v>
      </c>
      <c r="V28" s="41">
        <v>192.04609450540465</v>
      </c>
      <c r="W28" s="41">
        <v>201.13169151325087</v>
      </c>
      <c r="X28" s="41">
        <f aca="true" t="shared" si="19" ref="X28:AC28">W28*(1+$X$79)</f>
        <v>208.9586158636952</v>
      </c>
      <c r="Y28" s="41">
        <f t="shared" si="19"/>
        <v>217.09012048354745</v>
      </c>
      <c r="Z28" s="41">
        <f t="shared" si="19"/>
        <v>225.53805793920012</v>
      </c>
      <c r="AA28" s="41">
        <f t="shared" si="19"/>
        <v>234.31474203286493</v>
      </c>
      <c r="AB28" s="41">
        <f t="shared" si="19"/>
        <v>243.43296575130012</v>
      </c>
      <c r="AC28" s="41">
        <f t="shared" si="19"/>
        <v>252.90601991300196</v>
      </c>
    </row>
    <row r="29" spans="1:29" s="38" customFormat="1" ht="21.75" customHeight="1">
      <c r="A29" s="39" t="s">
        <v>37</v>
      </c>
      <c r="B29" s="40" t="s">
        <v>10</v>
      </c>
      <c r="C29" s="41">
        <f>C28/J48</f>
        <v>80.9051569064727</v>
      </c>
      <c r="D29" s="41">
        <f aca="true" t="shared" si="20" ref="D29:W29">D28/K48</f>
        <v>82.3724895255336</v>
      </c>
      <c r="E29" s="41">
        <f t="shared" si="20"/>
        <v>83.99676265516257</v>
      </c>
      <c r="F29" s="41">
        <f t="shared" si="20"/>
        <v>85.49280087333698</v>
      </c>
      <c r="G29" s="41">
        <f t="shared" si="20"/>
        <v>86.99512898736022</v>
      </c>
      <c r="H29" s="41">
        <f t="shared" si="20"/>
        <v>88.20520302449236</v>
      </c>
      <c r="I29" s="41">
        <f t="shared" si="20"/>
        <v>88.66931443490773</v>
      </c>
      <c r="J29" s="41">
        <f t="shared" si="20"/>
        <v>89.05831440054106</v>
      </c>
      <c r="K29" s="41">
        <f t="shared" si="20"/>
        <v>89.37559080185746</v>
      </c>
      <c r="L29" s="41">
        <f t="shared" si="20"/>
        <v>89.62441093945671</v>
      </c>
      <c r="M29" s="41">
        <f t="shared" si="20"/>
        <v>89.8079254006223</v>
      </c>
      <c r="N29" s="41">
        <f t="shared" si="20"/>
        <v>90.49379713535197</v>
      </c>
      <c r="O29" s="41">
        <f t="shared" si="20"/>
        <v>91.05742982878029</v>
      </c>
      <c r="P29" s="41">
        <f t="shared" si="20"/>
        <v>91.53973493268064</v>
      </c>
      <c r="Q29" s="41">
        <f t="shared" si="20"/>
        <v>91.9443443504724</v>
      </c>
      <c r="R29" s="41">
        <f t="shared" si="20"/>
        <v>92.27476120003597</v>
      </c>
      <c r="S29" s="41">
        <f t="shared" si="20"/>
        <v>95.52273273455398</v>
      </c>
      <c r="T29" s="41">
        <f t="shared" si="20"/>
        <v>98.43601699461742</v>
      </c>
      <c r="U29" s="41">
        <f t="shared" si="20"/>
        <v>101.12165725982364</v>
      </c>
      <c r="V29" s="41">
        <f t="shared" si="20"/>
        <v>103.58785611670243</v>
      </c>
      <c r="W29" s="41">
        <f t="shared" si="20"/>
        <v>105.84247965098851</v>
      </c>
      <c r="X29" s="41">
        <f aca="true" t="shared" si="21" ref="X29:AC29">W29*(1+$X$80)</f>
        <v>107.27929659129025</v>
      </c>
      <c r="Y29" s="41">
        <f t="shared" si="21"/>
        <v>108.73561839321981</v>
      </c>
      <c r="Z29" s="41">
        <f t="shared" si="21"/>
        <v>110.21170983624663</v>
      </c>
      <c r="AA29" s="41">
        <f t="shared" si="21"/>
        <v>111.70783929423463</v>
      </c>
      <c r="AB29" s="41">
        <f t="shared" si="21"/>
        <v>113.22427878423633</v>
      </c>
      <c r="AC29" s="41">
        <f t="shared" si="21"/>
        <v>114.76130401594932</v>
      </c>
    </row>
    <row r="30" spans="1:25" s="38" customFormat="1" ht="12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5"/>
    </row>
    <row r="31" spans="1:29" s="38" customFormat="1" ht="21.75" customHeight="1">
      <c r="A31" s="39" t="s">
        <v>38</v>
      </c>
      <c r="B31" s="40" t="s">
        <v>23</v>
      </c>
      <c r="C31" s="41">
        <v>46.01100536414159</v>
      </c>
      <c r="D31" s="41">
        <v>61.964036364142</v>
      </c>
      <c r="E31" s="41">
        <v>61.65577030128886</v>
      </c>
      <c r="F31" s="41">
        <v>61.34750423843581</v>
      </c>
      <c r="G31" s="41">
        <v>61.03923817558274</v>
      </c>
      <c r="H31" s="41">
        <v>60.73097211272962</v>
      </c>
      <c r="I31" s="41">
        <v>60.42270604987658</v>
      </c>
      <c r="J31" s="41">
        <v>60.11443998702343</v>
      </c>
      <c r="K31" s="41">
        <v>59.80617392417038</v>
      </c>
      <c r="L31" s="41">
        <v>59.497907861317316</v>
      </c>
      <c r="M31" s="41">
        <v>59.18964179846419</v>
      </c>
      <c r="N31" s="41">
        <v>58.88137573561114</v>
      </c>
      <c r="O31" s="41">
        <v>58.573109672758065</v>
      </c>
      <c r="P31" s="41">
        <v>58.264843609904936</v>
      </c>
      <c r="Q31" s="41">
        <v>57.95657754705188</v>
      </c>
      <c r="R31" s="41">
        <v>57.64831148419883</v>
      </c>
      <c r="S31" s="41">
        <v>57.3400454213457</v>
      </c>
      <c r="T31" s="41">
        <v>57.03177935849264</v>
      </c>
      <c r="U31" s="41">
        <v>56.723513295639506</v>
      </c>
      <c r="V31" s="41">
        <v>56.415247232786456</v>
      </c>
      <c r="W31" s="41">
        <v>56.106981169933405</v>
      </c>
      <c r="X31" s="41">
        <f aca="true" t="shared" si="22" ref="X31:AC31">W31*(1+$X$82)</f>
        <v>56.801830707574915</v>
      </c>
      <c r="Y31" s="41">
        <f t="shared" si="22"/>
        <v>57.505285518034405</v>
      </c>
      <c r="Z31" s="41">
        <f t="shared" si="22"/>
        <v>58.21745217218263</v>
      </c>
      <c r="AA31" s="41">
        <f t="shared" si="22"/>
        <v>58.93843856070331</v>
      </c>
      <c r="AB31" s="41">
        <f t="shared" si="22"/>
        <v>59.668353910438135</v>
      </c>
      <c r="AC31" s="41">
        <f t="shared" si="22"/>
        <v>60.40730880093429</v>
      </c>
    </row>
    <row r="32" spans="1:29" s="38" customFormat="1" ht="21.75" customHeight="1">
      <c r="A32" s="39" t="s">
        <v>39</v>
      </c>
      <c r="B32" s="40" t="s">
        <v>23</v>
      </c>
      <c r="C32" s="41">
        <f>C31</f>
        <v>46.01100536414159</v>
      </c>
      <c r="D32" s="41">
        <f aca="true" t="shared" si="23" ref="D32:W32">D31</f>
        <v>61.964036364142</v>
      </c>
      <c r="E32" s="41">
        <f t="shared" si="23"/>
        <v>61.65577030128886</v>
      </c>
      <c r="F32" s="41">
        <f t="shared" si="23"/>
        <v>61.34750423843581</v>
      </c>
      <c r="G32" s="41">
        <f t="shared" si="23"/>
        <v>61.03923817558274</v>
      </c>
      <c r="H32" s="41">
        <f t="shared" si="23"/>
        <v>60.73097211272962</v>
      </c>
      <c r="I32" s="41">
        <f t="shared" si="23"/>
        <v>60.42270604987658</v>
      </c>
      <c r="J32" s="41">
        <f t="shared" si="23"/>
        <v>60.11443998702343</v>
      </c>
      <c r="K32" s="41">
        <f t="shared" si="23"/>
        <v>59.80617392417038</v>
      </c>
      <c r="L32" s="41">
        <f t="shared" si="23"/>
        <v>59.497907861317316</v>
      </c>
      <c r="M32" s="41">
        <f t="shared" si="23"/>
        <v>59.18964179846419</v>
      </c>
      <c r="N32" s="41">
        <f t="shared" si="23"/>
        <v>58.88137573561114</v>
      </c>
      <c r="O32" s="41">
        <f t="shared" si="23"/>
        <v>58.573109672758065</v>
      </c>
      <c r="P32" s="41">
        <f t="shared" si="23"/>
        <v>58.264843609904936</v>
      </c>
      <c r="Q32" s="41">
        <f t="shared" si="23"/>
        <v>57.95657754705188</v>
      </c>
      <c r="R32" s="41">
        <f t="shared" si="23"/>
        <v>57.64831148419883</v>
      </c>
      <c r="S32" s="41">
        <f t="shared" si="23"/>
        <v>57.3400454213457</v>
      </c>
      <c r="T32" s="41">
        <f t="shared" si="23"/>
        <v>57.03177935849264</v>
      </c>
      <c r="U32" s="41">
        <f t="shared" si="23"/>
        <v>56.723513295639506</v>
      </c>
      <c r="V32" s="41">
        <f t="shared" si="23"/>
        <v>56.415247232786456</v>
      </c>
      <c r="W32" s="41">
        <f t="shared" si="23"/>
        <v>56.106981169933405</v>
      </c>
      <c r="X32" s="41">
        <f aca="true" t="shared" si="24" ref="X32:AC32">W32*(1+$X$83)</f>
        <v>56.801830707574915</v>
      </c>
      <c r="Y32" s="41">
        <f t="shared" si="24"/>
        <v>57.505285518034405</v>
      </c>
      <c r="Z32" s="41">
        <f t="shared" si="24"/>
        <v>58.21745217218263</v>
      </c>
      <c r="AA32" s="41">
        <f t="shared" si="24"/>
        <v>58.93843856070331</v>
      </c>
      <c r="AB32" s="41">
        <f t="shared" si="24"/>
        <v>59.668353910438135</v>
      </c>
      <c r="AC32" s="41">
        <f t="shared" si="24"/>
        <v>60.40730880093429</v>
      </c>
    </row>
    <row r="33" spans="1:25" s="38" customFormat="1" ht="12" customHeight="1">
      <c r="A33" s="39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5"/>
    </row>
    <row r="34" spans="1:29" s="38" customFormat="1" ht="21.75" customHeight="1">
      <c r="A34" s="39" t="s">
        <v>31</v>
      </c>
      <c r="B34" s="40" t="s">
        <v>23</v>
      </c>
      <c r="C34" s="41">
        <v>115.57783561001152</v>
      </c>
      <c r="D34" s="41">
        <v>118.90605297998789</v>
      </c>
      <c r="E34" s="41">
        <v>123.5465900062434</v>
      </c>
      <c r="F34" s="41">
        <v>127.96005614747239</v>
      </c>
      <c r="G34" s="41">
        <v>132.93206088299937</v>
      </c>
      <c r="H34" s="41">
        <v>136.96864577133223</v>
      </c>
      <c r="I34" s="41">
        <v>140.94072170066883</v>
      </c>
      <c r="J34" s="41">
        <v>144.68318267329806</v>
      </c>
      <c r="K34" s="41">
        <v>147.9006054405408</v>
      </c>
      <c r="L34" s="41">
        <v>150.45122206148062</v>
      </c>
      <c r="M34" s="41">
        <v>151.88894960666792</v>
      </c>
      <c r="N34" s="41">
        <v>153.39787932359053</v>
      </c>
      <c r="O34" s="41">
        <v>156.50685063857924</v>
      </c>
      <c r="P34" s="41">
        <v>160.19130871331075</v>
      </c>
      <c r="Q34" s="41">
        <v>163.10089745390678</v>
      </c>
      <c r="R34" s="41">
        <v>167.08201854599707</v>
      </c>
      <c r="S34" s="41">
        <v>170.73479838435404</v>
      </c>
      <c r="T34" s="41">
        <v>174.49377364487768</v>
      </c>
      <c r="U34" s="41">
        <v>178.4683684239346</v>
      </c>
      <c r="V34" s="41">
        <v>182.10393216066421</v>
      </c>
      <c r="W34" s="41">
        <v>186.3916282446901</v>
      </c>
      <c r="X34" s="41">
        <f aca="true" t="shared" si="25" ref="X34:AC34">W34*(1+$X$85)</f>
        <v>190.90462798168755</v>
      </c>
      <c r="Y34" s="41">
        <f t="shared" si="25"/>
        <v>195.5268985417254</v>
      </c>
      <c r="Z34" s="41">
        <f t="shared" si="25"/>
        <v>200.2610856401734</v>
      </c>
      <c r="AA34" s="41">
        <f t="shared" si="25"/>
        <v>205.10989905167742</v>
      </c>
      <c r="AB34" s="41">
        <f t="shared" si="25"/>
        <v>210.07611416119192</v>
      </c>
      <c r="AC34" s="41">
        <f t="shared" si="25"/>
        <v>215.16257355256704</v>
      </c>
    </row>
    <row r="35" spans="1:29" s="38" customFormat="1" ht="21.75" customHeight="1">
      <c r="A35" s="39" t="s">
        <v>32</v>
      </c>
      <c r="B35" s="40" t="s">
        <v>23</v>
      </c>
      <c r="C35" s="41">
        <f>C34/J48</f>
        <v>99.66240542101134</v>
      </c>
      <c r="D35" s="41">
        <f aca="true" t="shared" si="26" ref="D35:W35">D34/K48</f>
        <v>100.03152861305102</v>
      </c>
      <c r="E35" s="41">
        <f t="shared" si="26"/>
        <v>101.4004400832753</v>
      </c>
      <c r="F35" s="41">
        <f t="shared" si="26"/>
        <v>102.46124613081824</v>
      </c>
      <c r="G35" s="41">
        <f t="shared" si="26"/>
        <v>103.84631349990619</v>
      </c>
      <c r="H35" s="41">
        <f t="shared" si="26"/>
        <v>104.38993869570932</v>
      </c>
      <c r="I35" s="41">
        <f t="shared" si="26"/>
        <v>104.79730306306536</v>
      </c>
      <c r="J35" s="41">
        <f t="shared" si="26"/>
        <v>104.95612872567435</v>
      </c>
      <c r="K35" s="41">
        <f t="shared" si="26"/>
        <v>104.67328073963434</v>
      </c>
      <c r="L35" s="41">
        <f t="shared" si="26"/>
        <v>103.88138681778618</v>
      </c>
      <c r="M35" s="41">
        <f t="shared" si="26"/>
        <v>102.31618357839677</v>
      </c>
      <c r="N35" s="41">
        <f t="shared" si="26"/>
        <v>100.81232805718744</v>
      </c>
      <c r="O35" s="41">
        <f t="shared" si="26"/>
        <v>100.34685720778997</v>
      </c>
      <c r="P35" s="41">
        <f t="shared" si="26"/>
        <v>100.20410353141874</v>
      </c>
      <c r="Q35" s="41">
        <f t="shared" si="26"/>
        <v>99.53573847031718</v>
      </c>
      <c r="R35" s="41">
        <f t="shared" si="26"/>
        <v>99.47834243202176</v>
      </c>
      <c r="S35" s="41">
        <f t="shared" si="26"/>
        <v>99.1738121487992</v>
      </c>
      <c r="T35" s="41">
        <f t="shared" si="26"/>
        <v>98.88513957975532</v>
      </c>
      <c r="U35" s="41">
        <f t="shared" si="26"/>
        <v>98.67076240329335</v>
      </c>
      <c r="V35" s="41">
        <f t="shared" si="26"/>
        <v>98.22514730917244</v>
      </c>
      <c r="W35" s="41">
        <f t="shared" si="26"/>
        <v>98.0857465632337</v>
      </c>
      <c r="X35" s="41">
        <f aca="true" t="shared" si="27" ref="X35:AC35">W35*(1+$X$86)</f>
        <v>98.0103841195841</v>
      </c>
      <c r="Y35" s="41">
        <f t="shared" si="27"/>
        <v>97.9350795793314</v>
      </c>
      <c r="Z35" s="41">
        <f t="shared" si="27"/>
        <v>97.85983289798655</v>
      </c>
      <c r="AA35" s="41">
        <f t="shared" si="27"/>
        <v>97.78464403109467</v>
      </c>
      <c r="AB35" s="41">
        <f t="shared" si="27"/>
        <v>97.70951293423506</v>
      </c>
      <c r="AC35" s="41">
        <f t="shared" si="27"/>
        <v>97.63443956302115</v>
      </c>
    </row>
    <row r="36" spans="1:25" s="38" customFormat="1" ht="12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5"/>
    </row>
    <row r="37" spans="1:29" s="38" customFormat="1" ht="21.75" customHeight="1">
      <c r="A37" s="39" t="s">
        <v>33</v>
      </c>
      <c r="B37" s="40" t="s">
        <v>10</v>
      </c>
      <c r="C37" s="41">
        <v>122.32088740969787</v>
      </c>
      <c r="D37" s="41">
        <v>128.83736910031894</v>
      </c>
      <c r="E37" s="41">
        <v>134.83227910730608</v>
      </c>
      <c r="F37" s="41">
        <v>140.86581918116065</v>
      </c>
      <c r="G37" s="41">
        <v>146.69561176513153</v>
      </c>
      <c r="H37" s="41">
        <v>152.33754327818144</v>
      </c>
      <c r="I37" s="41">
        <v>156.79009463442623</v>
      </c>
      <c r="J37" s="41">
        <v>161.24264599067104</v>
      </c>
      <c r="K37" s="41">
        <v>165.69519734691582</v>
      </c>
      <c r="L37" s="41">
        <v>170.14774870316057</v>
      </c>
      <c r="M37" s="41">
        <v>174.60030005940538</v>
      </c>
      <c r="N37" s="41">
        <v>180.16489136533585</v>
      </c>
      <c r="O37" s="41">
        <v>185.65433824289792</v>
      </c>
      <c r="P37" s="41">
        <v>191.14378512045997</v>
      </c>
      <c r="Q37" s="41">
        <v>196.63323199802207</v>
      </c>
      <c r="R37" s="41">
        <v>202.1226788755841</v>
      </c>
      <c r="S37" s="41">
        <v>212.74561943179637</v>
      </c>
      <c r="T37" s="41">
        <v>223.33371571054533</v>
      </c>
      <c r="U37" s="41">
        <v>233.92432570261138</v>
      </c>
      <c r="V37" s="41">
        <v>244.5172277859708</v>
      </c>
      <c r="W37" s="41">
        <v>255.1121930778163</v>
      </c>
      <c r="X37" s="41">
        <f aca="true" t="shared" si="28" ref="X37:AC37">W37*(1+$X$88)</f>
        <v>264.6735827276319</v>
      </c>
      <c r="Y37" s="41">
        <f t="shared" si="28"/>
        <v>274.59332519050855</v>
      </c>
      <c r="Z37" s="41">
        <f t="shared" si="28"/>
        <v>284.8848512273849</v>
      </c>
      <c r="AA37" s="41">
        <f t="shared" si="28"/>
        <v>295.56209497278246</v>
      </c>
      <c r="AB37" s="41">
        <f t="shared" si="28"/>
        <v>306.63951280082244</v>
      </c>
      <c r="AC37" s="41">
        <f t="shared" si="28"/>
        <v>318.13210289832506</v>
      </c>
    </row>
    <row r="38" spans="1:29" s="38" customFormat="1" ht="21.75" customHeight="1">
      <c r="A38" s="39" t="s">
        <v>34</v>
      </c>
      <c r="B38" s="40" t="s">
        <v>10</v>
      </c>
      <c r="C38" s="41">
        <f>C37/J48</f>
        <v>105.47691785489023</v>
      </c>
      <c r="D38" s="41">
        <f aca="true" t="shared" si="29" ref="D38:W38">D37/K48</f>
        <v>108.38639960370907</v>
      </c>
      <c r="E38" s="41">
        <f t="shared" si="29"/>
        <v>110.66313071223517</v>
      </c>
      <c r="F38" s="41">
        <f t="shared" si="29"/>
        <v>112.79525662216068</v>
      </c>
      <c r="G38" s="41">
        <f t="shared" si="29"/>
        <v>114.59837745109856</v>
      </c>
      <c r="H38" s="41">
        <f t="shared" si="29"/>
        <v>116.10326373828211</v>
      </c>
      <c r="I38" s="41">
        <f t="shared" si="29"/>
        <v>116.58219758223849</v>
      </c>
      <c r="J38" s="41">
        <f t="shared" si="29"/>
        <v>116.96870082599102</v>
      </c>
      <c r="K38" s="41">
        <f t="shared" si="29"/>
        <v>117.26699736922602</v>
      </c>
      <c r="L38" s="41">
        <f t="shared" si="29"/>
        <v>117.48116005322765</v>
      </c>
      <c r="M38" s="41">
        <f t="shared" si="29"/>
        <v>117.61511551685017</v>
      </c>
      <c r="N38" s="41">
        <f t="shared" si="29"/>
        <v>118.40347606367838</v>
      </c>
      <c r="O38" s="41">
        <f t="shared" si="29"/>
        <v>119.0352326026202</v>
      </c>
      <c r="P38" s="41">
        <f t="shared" si="29"/>
        <v>119.56573541624557</v>
      </c>
      <c r="Q38" s="41">
        <f t="shared" si="29"/>
        <v>119.99954788881216</v>
      </c>
      <c r="R38" s="41">
        <f t="shared" si="29"/>
        <v>120.34107103468821</v>
      </c>
      <c r="S38" s="41">
        <f t="shared" si="29"/>
        <v>123.57641381056838</v>
      </c>
      <c r="T38" s="41">
        <f t="shared" si="29"/>
        <v>126.56259985441012</v>
      </c>
      <c r="U38" s="41">
        <f t="shared" si="29"/>
        <v>129.3309944254384</v>
      </c>
      <c r="V38" s="41">
        <f t="shared" si="29"/>
        <v>131.89029162597876</v>
      </c>
      <c r="W38" s="41">
        <f t="shared" si="29"/>
        <v>134.2488938536019</v>
      </c>
      <c r="X38" s="41">
        <f aca="true" t="shared" si="30" ref="X38:AC38">W38*(1+$X$89)</f>
        <v>135.8833454363929</v>
      </c>
      <c r="Y38" s="41">
        <f t="shared" si="30"/>
        <v>137.53769611778947</v>
      </c>
      <c r="Z38" s="41">
        <f t="shared" si="30"/>
        <v>139.21218816506314</v>
      </c>
      <c r="AA38" s="41">
        <f t="shared" si="30"/>
        <v>140.90706679503762</v>
      </c>
      <c r="AB38" s="41">
        <f t="shared" si="30"/>
        <v>142.622580209999</v>
      </c>
      <c r="AC38" s="41">
        <f t="shared" si="30"/>
        <v>144.3589796340432</v>
      </c>
    </row>
    <row r="39" spans="24:25" s="38" customFormat="1" ht="12" customHeight="1">
      <c r="X39" s="41"/>
      <c r="Y39" s="45"/>
    </row>
    <row r="40" spans="1:29" s="38" customFormat="1" ht="21.75" customHeight="1">
      <c r="A40" s="39" t="s">
        <v>35</v>
      </c>
      <c r="B40" s="46" t="s">
        <v>10</v>
      </c>
      <c r="C40" s="47">
        <v>102.76472773477248</v>
      </c>
      <c r="D40" s="47">
        <v>107.39746921272025</v>
      </c>
      <c r="E40" s="47">
        <v>112.22715905340841</v>
      </c>
      <c r="F40" s="47">
        <v>117.05789055246906</v>
      </c>
      <c r="G40" s="47">
        <v>121.84445234755725</v>
      </c>
      <c r="H40" s="47">
        <v>126.69996464067945</v>
      </c>
      <c r="I40" s="47">
        <v>130.61347513313873</v>
      </c>
      <c r="J40" s="47">
        <v>134.5281354215372</v>
      </c>
      <c r="K40" s="47">
        <v>138.44397425077332</v>
      </c>
      <c r="L40" s="47">
        <v>142.361021084368</v>
      </c>
      <c r="M40" s="47">
        <v>146.2793061224303</v>
      </c>
      <c r="N40" s="47">
        <v>151.1507646462478</v>
      </c>
      <c r="O40" s="47">
        <v>156.04614276053616</v>
      </c>
      <c r="P40" s="47">
        <v>160.9428542856075</v>
      </c>
      <c r="Q40" s="47">
        <v>165.84093255673136</v>
      </c>
      <c r="R40" s="47">
        <v>170.7404117425591</v>
      </c>
      <c r="S40" s="47">
        <v>180.61483498035176</v>
      </c>
      <c r="T40" s="47">
        <v>190.52968684080273</v>
      </c>
      <c r="U40" s="47">
        <v>200.4396622751388</v>
      </c>
      <c r="V40" s="47">
        <v>210.3446975664981</v>
      </c>
      <c r="W40" s="47">
        <v>220.24473413551576</v>
      </c>
      <c r="X40" s="41">
        <f aca="true" t="shared" si="31" ref="X40:AC40">W40*(1+$X$91)</f>
        <v>228.8110437908639</v>
      </c>
      <c r="Y40" s="41">
        <f t="shared" si="31"/>
        <v>237.71053580991006</v>
      </c>
      <c r="Z40" s="41">
        <f t="shared" si="31"/>
        <v>246.95616915537514</v>
      </c>
      <c r="AA40" s="41">
        <f t="shared" si="31"/>
        <v>256.5614068224052</v>
      </c>
      <c r="AB40" s="41">
        <f t="shared" si="31"/>
        <v>266.54023544266266</v>
      </c>
      <c r="AC40" s="41">
        <f t="shared" si="31"/>
        <v>276.90718565090856</v>
      </c>
    </row>
    <row r="41" spans="1:29" s="38" customFormat="1" ht="21.75" customHeight="1">
      <c r="A41" s="39" t="s">
        <v>36</v>
      </c>
      <c r="B41" s="46" t="s">
        <v>10</v>
      </c>
      <c r="C41" s="47">
        <f>C40/J48</f>
        <v>88.61370265697886</v>
      </c>
      <c r="D41" s="47">
        <f aca="true" t="shared" si="32" ref="D41:W41">D40/K48</f>
        <v>90.34975718460339</v>
      </c>
      <c r="E41" s="47">
        <f t="shared" si="32"/>
        <v>92.1100559451804</v>
      </c>
      <c r="F41" s="47">
        <f t="shared" si="32"/>
        <v>93.73157293419828</v>
      </c>
      <c r="G41" s="47">
        <f t="shared" si="32"/>
        <v>95.18469143305828</v>
      </c>
      <c r="H41" s="47">
        <f t="shared" si="32"/>
        <v>96.56371695219995</v>
      </c>
      <c r="I41" s="47">
        <f t="shared" si="32"/>
        <v>97.11841810146439</v>
      </c>
      <c r="J41" s="47">
        <f t="shared" si="32"/>
        <v>97.58945053351827</v>
      </c>
      <c r="K41" s="47">
        <f t="shared" si="32"/>
        <v>97.98056566636401</v>
      </c>
      <c r="L41" s="47">
        <f t="shared" si="32"/>
        <v>98.2953816951848</v>
      </c>
      <c r="M41" s="47">
        <f t="shared" si="32"/>
        <v>98.53738785936036</v>
      </c>
      <c r="N41" s="47">
        <f t="shared" si="32"/>
        <v>99.33553539855806</v>
      </c>
      <c r="O41" s="47">
        <f t="shared" si="32"/>
        <v>100.05146702222387</v>
      </c>
      <c r="P41" s="47">
        <f t="shared" si="32"/>
        <v>100.67421611705083</v>
      </c>
      <c r="Q41" s="47">
        <f t="shared" si="32"/>
        <v>101.20790227598422</v>
      </c>
      <c r="R41" s="47">
        <f t="shared" si="32"/>
        <v>101.65649956901127</v>
      </c>
      <c r="S41" s="47">
        <f t="shared" si="32"/>
        <v>104.9127763357539</v>
      </c>
      <c r="T41" s="47">
        <f t="shared" si="32"/>
        <v>107.97264729733764</v>
      </c>
      <c r="U41" s="47">
        <f t="shared" si="32"/>
        <v>110.81814927319184</v>
      </c>
      <c r="V41" s="47">
        <f t="shared" si="32"/>
        <v>113.45795040792403</v>
      </c>
      <c r="W41" s="47">
        <f t="shared" si="32"/>
        <v>115.90042631068869</v>
      </c>
      <c r="X41" s="41">
        <f aca="true" t="shared" si="33" ref="X41:AC41">W41*(1+$X$92)</f>
        <v>117.47152769338177</v>
      </c>
      <c r="Y41" s="41">
        <f t="shared" si="33"/>
        <v>119.0639263191763</v>
      </c>
      <c r="Z41" s="41">
        <f t="shared" si="33"/>
        <v>120.67791088526822</v>
      </c>
      <c r="AA41" s="41">
        <f t="shared" si="33"/>
        <v>122.31377400232107</v>
      </c>
      <c r="AB41" s="41">
        <f t="shared" si="33"/>
        <v>123.97181224751546</v>
      </c>
      <c r="AC41" s="41">
        <f t="shared" si="33"/>
        <v>125.65232621831761</v>
      </c>
    </row>
    <row r="42" spans="1:25" s="38" customFormat="1" ht="12" customHeight="1">
      <c r="A42" s="39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1"/>
      <c r="Y42" s="45"/>
    </row>
    <row r="43" spans="1:29" s="38" customFormat="1" ht="21.75" customHeight="1">
      <c r="A43" s="39" t="s">
        <v>47</v>
      </c>
      <c r="B43" s="46" t="s">
        <v>10</v>
      </c>
      <c r="C43" s="47">
        <v>113.75</v>
      </c>
      <c r="D43" s="47">
        <v>119.03</v>
      </c>
      <c r="E43" s="47">
        <v>124.14</v>
      </c>
      <c r="F43" s="47">
        <v>129.25</v>
      </c>
      <c r="G43" s="47">
        <v>134.39</v>
      </c>
      <c r="H43" s="47">
        <v>139.58</v>
      </c>
      <c r="I43" s="47">
        <v>143.79</v>
      </c>
      <c r="J43" s="47">
        <v>148</v>
      </c>
      <c r="K43" s="47">
        <v>152.22</v>
      </c>
      <c r="L43" s="47">
        <v>156.44</v>
      </c>
      <c r="M43" s="47">
        <v>160.66</v>
      </c>
      <c r="N43" s="47">
        <v>165.83</v>
      </c>
      <c r="O43" s="47">
        <v>171.08</v>
      </c>
      <c r="P43" s="47">
        <v>176.34</v>
      </c>
      <c r="Q43" s="47">
        <v>181.6</v>
      </c>
      <c r="R43" s="47">
        <v>186.86</v>
      </c>
      <c r="S43" s="47">
        <v>197.18</v>
      </c>
      <c r="T43" s="47">
        <v>207.49</v>
      </c>
      <c r="U43" s="47">
        <v>217.8</v>
      </c>
      <c r="V43" s="47">
        <v>228.12</v>
      </c>
      <c r="W43" s="47">
        <v>238.45</v>
      </c>
      <c r="X43" s="41">
        <f aca="true" t="shared" si="34" ref="X43:AC43">W43*(1+$X$94)</f>
        <v>247.44909688083976</v>
      </c>
      <c r="Y43" s="41">
        <f t="shared" si="34"/>
        <v>256.78781944702547</v>
      </c>
      <c r="Z43" s="41">
        <f t="shared" si="34"/>
        <v>266.4789851632065</v>
      </c>
      <c r="AA43" s="41">
        <f t="shared" si="34"/>
        <v>276.5358952248193</v>
      </c>
      <c r="AB43" s="41">
        <f t="shared" si="34"/>
        <v>286.9723528140745</v>
      </c>
      <c r="AC43" s="41">
        <f t="shared" si="34"/>
        <v>297.80268204492535</v>
      </c>
    </row>
    <row r="44" spans="1:29" s="38" customFormat="1" ht="21.75" customHeight="1">
      <c r="A44" s="48" t="s">
        <v>46</v>
      </c>
      <c r="B44" s="49" t="s">
        <v>10</v>
      </c>
      <c r="C44" s="50">
        <f>C43/J48</f>
        <v>98.0862685030074</v>
      </c>
      <c r="D44" s="50">
        <f aca="true" t="shared" si="35" ref="D44:W44">D43/K48</f>
        <v>100.13580093197939</v>
      </c>
      <c r="E44" s="50">
        <f t="shared" si="35"/>
        <v>101.88747930073724</v>
      </c>
      <c r="F44" s="50">
        <f t="shared" si="35"/>
        <v>103.4941407586265</v>
      </c>
      <c r="G44" s="50">
        <f t="shared" si="35"/>
        <v>104.9852532079205</v>
      </c>
      <c r="H44" s="50">
        <f t="shared" si="35"/>
        <v>106.38016869548979</v>
      </c>
      <c r="I44" s="50">
        <f t="shared" si="35"/>
        <v>106.91590071066493</v>
      </c>
      <c r="J44" s="50">
        <f t="shared" si="35"/>
        <v>107.36221559678603</v>
      </c>
      <c r="K44" s="50">
        <f t="shared" si="35"/>
        <v>107.73023373858122</v>
      </c>
      <c r="L44" s="50">
        <f t="shared" si="35"/>
        <v>108.016431711891</v>
      </c>
      <c r="M44" s="50">
        <f t="shared" si="35"/>
        <v>108.22458181634296</v>
      </c>
      <c r="N44" s="50">
        <f t="shared" si="35"/>
        <v>108.98265631467851</v>
      </c>
      <c r="O44" s="50">
        <f t="shared" si="35"/>
        <v>109.69066377006838</v>
      </c>
      <c r="P44" s="50">
        <f t="shared" si="35"/>
        <v>110.30555751531938</v>
      </c>
      <c r="Q44" s="50">
        <f t="shared" si="35"/>
        <v>110.82520322316368</v>
      </c>
      <c r="R44" s="50">
        <f t="shared" si="35"/>
        <v>111.25388134887918</v>
      </c>
      <c r="S44" s="50">
        <f t="shared" si="35"/>
        <v>114.53489543167572</v>
      </c>
      <c r="T44" s="50">
        <f t="shared" si="35"/>
        <v>117.58400992095075</v>
      </c>
      <c r="U44" s="50">
        <f t="shared" si="35"/>
        <v>120.41625214160459</v>
      </c>
      <c r="V44" s="50">
        <f t="shared" si="35"/>
        <v>123.04578126516985</v>
      </c>
      <c r="W44" s="50">
        <f t="shared" si="35"/>
        <v>125.4806693211521</v>
      </c>
      <c r="X44" s="51">
        <f aca="true" t="shared" si="36" ref="X44:AC44">W44*(1+$X$95)</f>
        <v>127.04029908411496</v>
      </c>
      <c r="Y44" s="51">
        <f t="shared" si="36"/>
        <v>128.61931386479154</v>
      </c>
      <c r="Z44" s="51">
        <f t="shared" si="36"/>
        <v>130.2179546042825</v>
      </c>
      <c r="AA44" s="51">
        <f t="shared" si="36"/>
        <v>131.83646523840414</v>
      </c>
      <c r="AB44" s="51">
        <f t="shared" si="36"/>
        <v>133.47509273491028</v>
      </c>
      <c r="AC44" s="51">
        <f t="shared" si="36"/>
        <v>135.13408713117704</v>
      </c>
    </row>
    <row r="45" spans="1:25" s="38" customFormat="1" ht="21.75" customHeight="1">
      <c r="A45" s="39"/>
      <c r="B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45"/>
      <c r="Y45" s="45"/>
    </row>
    <row r="46" spans="1:25" ht="13.5">
      <c r="A46" s="54" t="s">
        <v>59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38" ht="12.75">
      <c r="A47" s="56" t="s">
        <v>49</v>
      </c>
      <c r="B47" s="57"/>
      <c r="C47" s="57"/>
      <c r="D47" s="56">
        <v>2009</v>
      </c>
      <c r="E47" s="56">
        <v>2010</v>
      </c>
      <c r="F47" s="56">
        <v>2011</v>
      </c>
      <c r="G47" s="56">
        <v>2012</v>
      </c>
      <c r="H47" s="56">
        <f aca="true" t="shared" si="37" ref="H47:W47">G47+1</f>
        <v>2013</v>
      </c>
      <c r="I47" s="56">
        <f t="shared" si="37"/>
        <v>2014</v>
      </c>
      <c r="J47" s="56">
        <f t="shared" si="37"/>
        <v>2015</v>
      </c>
      <c r="K47" s="56">
        <f t="shared" si="37"/>
        <v>2016</v>
      </c>
      <c r="L47" s="56">
        <f t="shared" si="37"/>
        <v>2017</v>
      </c>
      <c r="M47" s="56">
        <f t="shared" si="37"/>
        <v>2018</v>
      </c>
      <c r="N47" s="56">
        <f t="shared" si="37"/>
        <v>2019</v>
      </c>
      <c r="O47" s="56">
        <f t="shared" si="37"/>
        <v>2020</v>
      </c>
      <c r="P47" s="56">
        <f t="shared" si="37"/>
        <v>2021</v>
      </c>
      <c r="Q47" s="56">
        <f t="shared" si="37"/>
        <v>2022</v>
      </c>
      <c r="R47" s="56">
        <f t="shared" si="37"/>
        <v>2023</v>
      </c>
      <c r="S47" s="56">
        <f t="shared" si="37"/>
        <v>2024</v>
      </c>
      <c r="T47" s="56">
        <f t="shared" si="37"/>
        <v>2025</v>
      </c>
      <c r="U47" s="56">
        <f t="shared" si="37"/>
        <v>2026</v>
      </c>
      <c r="V47" s="56">
        <f t="shared" si="37"/>
        <v>2027</v>
      </c>
      <c r="W47" s="56">
        <f t="shared" si="37"/>
        <v>2028</v>
      </c>
      <c r="X47" s="56">
        <f aca="true" t="shared" si="38" ref="X47:AD47">W47+1</f>
        <v>2029</v>
      </c>
      <c r="Y47" s="56">
        <f t="shared" si="38"/>
        <v>2030</v>
      </c>
      <c r="Z47" s="56">
        <f t="shared" si="38"/>
        <v>2031</v>
      </c>
      <c r="AA47" s="56">
        <f t="shared" si="38"/>
        <v>2032</v>
      </c>
      <c r="AB47" s="56">
        <f t="shared" si="38"/>
        <v>2033</v>
      </c>
      <c r="AC47" s="56">
        <f t="shared" si="38"/>
        <v>2034</v>
      </c>
      <c r="AD47" s="56">
        <f t="shared" si="38"/>
        <v>2035</v>
      </c>
      <c r="AE47" s="56">
        <f aca="true" t="shared" si="39" ref="AE47:AJ47">AD47+1</f>
        <v>2036</v>
      </c>
      <c r="AF47" s="56">
        <f t="shared" si="39"/>
        <v>2037</v>
      </c>
      <c r="AG47" s="56">
        <f t="shared" si="39"/>
        <v>2038</v>
      </c>
      <c r="AH47" s="56">
        <f t="shared" si="39"/>
        <v>2039</v>
      </c>
      <c r="AI47" s="56">
        <f t="shared" si="39"/>
        <v>2040</v>
      </c>
      <c r="AJ47" s="56">
        <f t="shared" si="39"/>
        <v>2041</v>
      </c>
      <c r="AK47" s="58"/>
      <c r="AL47" s="58"/>
    </row>
    <row r="48" spans="1:36" ht="13.5">
      <c r="A48" s="59" t="s">
        <v>50</v>
      </c>
      <c r="B48" s="60">
        <f>'Basis and risk analisys'!B11</f>
        <v>0.025</v>
      </c>
      <c r="C48" s="61"/>
      <c r="D48" s="62">
        <v>1</v>
      </c>
      <c r="E48" s="62">
        <f>D48+$B$48</f>
        <v>1.025</v>
      </c>
      <c r="F48" s="62">
        <f>E48*$E$48</f>
        <v>1.050625</v>
      </c>
      <c r="G48" s="62">
        <f aca="true" t="shared" si="40" ref="G48:AD48">F48*$E$48</f>
        <v>1.0768906249999999</v>
      </c>
      <c r="H48" s="62">
        <f t="shared" si="40"/>
        <v>1.1038128906249998</v>
      </c>
      <c r="I48" s="62">
        <f t="shared" si="40"/>
        <v>1.1314082128906247</v>
      </c>
      <c r="J48" s="62">
        <f t="shared" si="40"/>
        <v>1.1596934182128902</v>
      </c>
      <c r="K48" s="62">
        <f t="shared" si="40"/>
        <v>1.1886857536682123</v>
      </c>
      <c r="L48" s="62">
        <f t="shared" si="40"/>
        <v>1.2184028975099175</v>
      </c>
      <c r="M48" s="62">
        <f t="shared" si="40"/>
        <v>1.2488629699476652</v>
      </c>
      <c r="N48" s="62">
        <f t="shared" si="40"/>
        <v>1.2800845441963566</v>
      </c>
      <c r="O48" s="62">
        <f t="shared" si="40"/>
        <v>1.3120866578012655</v>
      </c>
      <c r="P48" s="62">
        <f t="shared" si="40"/>
        <v>1.344888824246297</v>
      </c>
      <c r="Q48" s="62">
        <f t="shared" si="40"/>
        <v>1.3785110448524545</v>
      </c>
      <c r="R48" s="62">
        <f t="shared" si="40"/>
        <v>1.4129738209737657</v>
      </c>
      <c r="S48" s="62">
        <f t="shared" si="40"/>
        <v>1.4482981664981096</v>
      </c>
      <c r="T48" s="62">
        <f t="shared" si="40"/>
        <v>1.4845056206605622</v>
      </c>
      <c r="U48" s="62">
        <f t="shared" si="40"/>
        <v>1.521618261177076</v>
      </c>
      <c r="V48" s="62">
        <f t="shared" si="40"/>
        <v>1.5596587177065029</v>
      </c>
      <c r="W48" s="62">
        <f t="shared" si="40"/>
        <v>1.5986501856491653</v>
      </c>
      <c r="X48" s="62">
        <f t="shared" si="40"/>
        <v>1.6386164402903942</v>
      </c>
      <c r="Y48" s="62">
        <f t="shared" si="40"/>
        <v>1.679581851297654</v>
      </c>
      <c r="Z48" s="62">
        <f t="shared" si="40"/>
        <v>1.721571397580095</v>
      </c>
      <c r="AA48" s="62">
        <f t="shared" si="40"/>
        <v>1.7646106825195973</v>
      </c>
      <c r="AB48" s="62">
        <f t="shared" si="40"/>
        <v>1.8087259495825871</v>
      </c>
      <c r="AC48" s="62">
        <f t="shared" si="40"/>
        <v>1.8539440983221516</v>
      </c>
      <c r="AD48" s="62">
        <f t="shared" si="40"/>
        <v>1.9002927007802053</v>
      </c>
      <c r="AE48" s="62">
        <f>AD48*$E$48</f>
        <v>1.9478000182997102</v>
      </c>
      <c r="AF48" s="62">
        <f>AE48*$E$48</f>
        <v>1.9964950187572028</v>
      </c>
      <c r="AG48" s="62">
        <f>AF48*$E$48</f>
        <v>2.0464073942261325</v>
      </c>
      <c r="AH48" s="62">
        <f>AG48*$E$48</f>
        <v>2.097567579081786</v>
      </c>
      <c r="AI48" s="62">
        <f>AH48*$E$48</f>
        <v>2.15000676855883</v>
      </c>
      <c r="AJ48" s="62">
        <f>AI48*$E$48</f>
        <v>2.2037569377728006</v>
      </c>
    </row>
    <row r="49" spans="1:35" ht="12.75">
      <c r="A49" s="33" t="s">
        <v>144</v>
      </c>
      <c r="B49" s="128">
        <f>'Basis and risk analisys'!B10</f>
        <v>1</v>
      </c>
      <c r="G49" s="128">
        <f>'Basis and risk analisys'!B10</f>
        <v>1</v>
      </c>
      <c r="K49" s="33">
        <f aca="true" t="shared" si="41" ref="K49:AF49">$G$49*(1+0.025)^K50</f>
        <v>1.1038128906249998</v>
      </c>
      <c r="L49" s="33">
        <f t="shared" si="41"/>
        <v>1.1314082128906247</v>
      </c>
      <c r="M49" s="33">
        <f t="shared" si="41"/>
        <v>1.1596934182128902</v>
      </c>
      <c r="N49" s="33">
        <f t="shared" si="41"/>
        <v>1.1886857536682125</v>
      </c>
      <c r="O49" s="33">
        <f t="shared" si="41"/>
        <v>1.2184028975099177</v>
      </c>
      <c r="P49" s="33">
        <f t="shared" si="41"/>
        <v>1.2488629699476654</v>
      </c>
      <c r="Q49" s="33">
        <f t="shared" si="41"/>
        <v>1.280084544196357</v>
      </c>
      <c r="R49" s="33">
        <f t="shared" si="41"/>
        <v>1.312086657801266</v>
      </c>
      <c r="S49" s="33">
        <f t="shared" si="41"/>
        <v>1.3448888242462975</v>
      </c>
      <c r="T49" s="33">
        <f t="shared" si="41"/>
        <v>1.378511044852455</v>
      </c>
      <c r="U49" s="33">
        <f t="shared" si="41"/>
        <v>1.4129738209737661</v>
      </c>
      <c r="V49" s="33">
        <f t="shared" si="41"/>
        <v>1.4482981664981105</v>
      </c>
      <c r="W49" s="33">
        <f t="shared" si="41"/>
        <v>1.4845056206605631</v>
      </c>
      <c r="X49" s="33">
        <f t="shared" si="41"/>
        <v>1.521618261177077</v>
      </c>
      <c r="Y49" s="33">
        <f t="shared" si="41"/>
        <v>1.559658717706504</v>
      </c>
      <c r="Z49" s="33">
        <f t="shared" si="41"/>
        <v>1.5986501856491666</v>
      </c>
      <c r="AA49" s="33">
        <f t="shared" si="41"/>
        <v>1.6386164402903955</v>
      </c>
      <c r="AB49" s="33">
        <f t="shared" si="41"/>
        <v>1.6795818512976552</v>
      </c>
      <c r="AC49" s="33">
        <f t="shared" si="41"/>
        <v>1.7215713975800966</v>
      </c>
      <c r="AD49" s="33">
        <f t="shared" si="41"/>
        <v>1.764610682519599</v>
      </c>
      <c r="AE49" s="33">
        <f t="shared" si="41"/>
        <v>1.808725949582589</v>
      </c>
      <c r="AF49" s="33">
        <f t="shared" si="41"/>
        <v>1.8539440983221533</v>
      </c>
      <c r="AG49" s="33">
        <f>$G$49*(1+0.025)^AG50</f>
        <v>1.900292700780207</v>
      </c>
      <c r="AH49" s="33">
        <f>$G$49*(1+0.025)^AH50</f>
        <v>1.9478000182997122</v>
      </c>
      <c r="AI49" s="33">
        <f>$G$49*(1+0.025)^AI50</f>
        <v>1.9964950187572048</v>
      </c>
    </row>
    <row r="50" spans="11:35" ht="12.75">
      <c r="K50" s="33">
        <v>4</v>
      </c>
      <c r="L50" s="33">
        <v>5</v>
      </c>
      <c r="M50" s="33">
        <v>6</v>
      </c>
      <c r="N50" s="33">
        <v>7</v>
      </c>
      <c r="O50" s="33">
        <v>8</v>
      </c>
      <c r="P50" s="33">
        <v>9</v>
      </c>
      <c r="Q50" s="33">
        <v>10</v>
      </c>
      <c r="R50" s="33">
        <v>11</v>
      </c>
      <c r="S50" s="33">
        <v>12</v>
      </c>
      <c r="T50" s="33">
        <v>13</v>
      </c>
      <c r="U50" s="33">
        <v>14</v>
      </c>
      <c r="V50" s="33">
        <v>15</v>
      </c>
      <c r="W50" s="33">
        <v>16</v>
      </c>
      <c r="X50" s="33">
        <v>17</v>
      </c>
      <c r="Y50" s="33">
        <v>18</v>
      </c>
      <c r="Z50" s="33">
        <v>19</v>
      </c>
      <c r="AA50" s="33">
        <v>20</v>
      </c>
      <c r="AB50" s="33">
        <v>21</v>
      </c>
      <c r="AC50" s="33">
        <v>22</v>
      </c>
      <c r="AD50" s="33">
        <v>23</v>
      </c>
      <c r="AE50" s="33">
        <v>24</v>
      </c>
      <c r="AF50" s="33">
        <v>25</v>
      </c>
      <c r="AG50" s="33">
        <v>26</v>
      </c>
      <c r="AH50" s="33">
        <v>27</v>
      </c>
      <c r="AI50" s="33">
        <v>28</v>
      </c>
    </row>
    <row r="51" spans="1:30" ht="13.5">
      <c r="A51" s="54" t="s">
        <v>60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AB51" s="63"/>
      <c r="AC51" s="63"/>
      <c r="AD51" s="63"/>
    </row>
    <row r="52" spans="1:33" ht="12.75">
      <c r="A52" s="56" t="s">
        <v>49</v>
      </c>
      <c r="B52" s="57"/>
      <c r="C52" s="57"/>
      <c r="D52" s="56">
        <v>2012</v>
      </c>
      <c r="E52" s="56">
        <f>D52+1</f>
        <v>2013</v>
      </c>
      <c r="F52" s="56">
        <f aca="true" t="shared" si="42" ref="F52:AA52">E52+1</f>
        <v>2014</v>
      </c>
      <c r="G52" s="56">
        <f t="shared" si="42"/>
        <v>2015</v>
      </c>
      <c r="H52" s="56">
        <f t="shared" si="42"/>
        <v>2016</v>
      </c>
      <c r="I52" s="56">
        <f t="shared" si="42"/>
        <v>2017</v>
      </c>
      <c r="J52" s="56">
        <f t="shared" si="42"/>
        <v>2018</v>
      </c>
      <c r="K52" s="56">
        <f t="shared" si="42"/>
        <v>2019</v>
      </c>
      <c r="L52" s="56">
        <f t="shared" si="42"/>
        <v>2020</v>
      </c>
      <c r="M52" s="56">
        <f t="shared" si="42"/>
        <v>2021</v>
      </c>
      <c r="N52" s="56">
        <f t="shared" si="42"/>
        <v>2022</v>
      </c>
      <c r="O52" s="56">
        <f t="shared" si="42"/>
        <v>2023</v>
      </c>
      <c r="P52" s="56">
        <f t="shared" si="42"/>
        <v>2024</v>
      </c>
      <c r="Q52" s="56">
        <f t="shared" si="42"/>
        <v>2025</v>
      </c>
      <c r="R52" s="56">
        <f t="shared" si="42"/>
        <v>2026</v>
      </c>
      <c r="S52" s="56">
        <f t="shared" si="42"/>
        <v>2027</v>
      </c>
      <c r="T52" s="56">
        <f t="shared" si="42"/>
        <v>2028</v>
      </c>
      <c r="U52" s="56">
        <f t="shared" si="42"/>
        <v>2029</v>
      </c>
      <c r="V52" s="56">
        <f t="shared" si="42"/>
        <v>2030</v>
      </c>
      <c r="W52" s="56">
        <f t="shared" si="42"/>
        <v>2031</v>
      </c>
      <c r="X52" s="56">
        <f t="shared" si="42"/>
        <v>2032</v>
      </c>
      <c r="Y52" s="56">
        <f t="shared" si="42"/>
        <v>2033</v>
      </c>
      <c r="Z52" s="56">
        <f t="shared" si="42"/>
        <v>2034</v>
      </c>
      <c r="AA52" s="56">
        <f t="shared" si="42"/>
        <v>2035</v>
      </c>
      <c r="AB52" s="56">
        <f>AA52+1</f>
        <v>2036</v>
      </c>
      <c r="AC52" s="56">
        <f>AB52+1</f>
        <v>2037</v>
      </c>
      <c r="AD52" s="56">
        <f>AC52+1</f>
        <v>2038</v>
      </c>
      <c r="AE52" s="56">
        <f>AD52+1</f>
        <v>2039</v>
      </c>
      <c r="AF52" s="56">
        <f>AE52+1</f>
        <v>2040</v>
      </c>
      <c r="AG52" s="58"/>
    </row>
    <row r="53" spans="1:33" ht="13.5">
      <c r="A53" s="59" t="s">
        <v>50</v>
      </c>
      <c r="B53" s="60">
        <f>'Basis and risk analisys'!B11</f>
        <v>0.025</v>
      </c>
      <c r="C53" s="61"/>
      <c r="D53" s="62">
        <v>1</v>
      </c>
      <c r="E53" s="62">
        <f>D53+$B$48</f>
        <v>1.025</v>
      </c>
      <c r="F53" s="62">
        <f aca="true" t="shared" si="43" ref="F53:AA53">E53*$E$48</f>
        <v>1.050625</v>
      </c>
      <c r="G53" s="62">
        <f t="shared" si="43"/>
        <v>1.0768906249999999</v>
      </c>
      <c r="H53" s="62">
        <f t="shared" si="43"/>
        <v>1.1038128906249998</v>
      </c>
      <c r="I53" s="62">
        <f t="shared" si="43"/>
        <v>1.1314082128906247</v>
      </c>
      <c r="J53" s="62">
        <f t="shared" si="43"/>
        <v>1.1596934182128902</v>
      </c>
      <c r="K53" s="62">
        <f t="shared" si="43"/>
        <v>1.1886857536682123</v>
      </c>
      <c r="L53" s="62">
        <f t="shared" si="43"/>
        <v>1.2184028975099175</v>
      </c>
      <c r="M53" s="62">
        <f t="shared" si="43"/>
        <v>1.2488629699476652</v>
      </c>
      <c r="N53" s="62">
        <f t="shared" si="43"/>
        <v>1.2800845441963566</v>
      </c>
      <c r="O53" s="62">
        <f t="shared" si="43"/>
        <v>1.3120866578012655</v>
      </c>
      <c r="P53" s="62">
        <f t="shared" si="43"/>
        <v>1.344888824246297</v>
      </c>
      <c r="Q53" s="62">
        <f t="shared" si="43"/>
        <v>1.3785110448524545</v>
      </c>
      <c r="R53" s="62">
        <f t="shared" si="43"/>
        <v>1.4129738209737657</v>
      </c>
      <c r="S53" s="62">
        <f t="shared" si="43"/>
        <v>1.4482981664981096</v>
      </c>
      <c r="T53" s="62">
        <f t="shared" si="43"/>
        <v>1.4845056206605622</v>
      </c>
      <c r="U53" s="62">
        <f t="shared" si="43"/>
        <v>1.521618261177076</v>
      </c>
      <c r="V53" s="62">
        <f t="shared" si="43"/>
        <v>1.5596587177065029</v>
      </c>
      <c r="W53" s="62">
        <f t="shared" si="43"/>
        <v>1.5986501856491653</v>
      </c>
      <c r="X53" s="62">
        <f t="shared" si="43"/>
        <v>1.6386164402903942</v>
      </c>
      <c r="Y53" s="62">
        <f t="shared" si="43"/>
        <v>1.679581851297654</v>
      </c>
      <c r="Z53" s="62">
        <f t="shared" si="43"/>
        <v>1.721571397580095</v>
      </c>
      <c r="AA53" s="62">
        <f t="shared" si="43"/>
        <v>1.7646106825195973</v>
      </c>
      <c r="AB53" s="62">
        <f>AA53*$E$48</f>
        <v>1.8087259495825871</v>
      </c>
      <c r="AC53" s="62">
        <f>AB53*$E$48</f>
        <v>1.8539440983221516</v>
      </c>
      <c r="AD53" s="62">
        <f>AC53*$E$48</f>
        <v>1.9002927007802053</v>
      </c>
      <c r="AE53" s="62">
        <f>AD53*$E$48</f>
        <v>1.9478000182997102</v>
      </c>
      <c r="AF53" s="62">
        <f>AE53*$E$48</f>
        <v>1.9964950187572028</v>
      </c>
      <c r="AG53" s="64"/>
    </row>
    <row r="54" spans="28:30" ht="12.75">
      <c r="AB54" s="63"/>
      <c r="AC54" s="63"/>
      <c r="AD54" s="63"/>
    </row>
    <row r="55" spans="1:27" ht="13.5">
      <c r="A55" s="65" t="s">
        <v>61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7"/>
      <c r="AA55" s="67"/>
    </row>
    <row r="56" spans="1:35" ht="12.75">
      <c r="A56" s="68" t="s">
        <v>49</v>
      </c>
      <c r="B56" s="69"/>
      <c r="C56" s="69"/>
      <c r="D56" s="68">
        <v>2010</v>
      </c>
      <c r="E56" s="68">
        <f aca="true" t="shared" si="44" ref="E56:AA56">D56+1</f>
        <v>2011</v>
      </c>
      <c r="F56" s="68">
        <f t="shared" si="44"/>
        <v>2012</v>
      </c>
      <c r="G56" s="68">
        <f t="shared" si="44"/>
        <v>2013</v>
      </c>
      <c r="H56" s="68">
        <f t="shared" si="44"/>
        <v>2014</v>
      </c>
      <c r="I56" s="68">
        <f t="shared" si="44"/>
        <v>2015</v>
      </c>
      <c r="J56" s="68">
        <f t="shared" si="44"/>
        <v>2016</v>
      </c>
      <c r="K56" s="68">
        <f t="shared" si="44"/>
        <v>2017</v>
      </c>
      <c r="L56" s="68">
        <f t="shared" si="44"/>
        <v>2018</v>
      </c>
      <c r="M56" s="68">
        <f t="shared" si="44"/>
        <v>2019</v>
      </c>
      <c r="N56" s="68">
        <f t="shared" si="44"/>
        <v>2020</v>
      </c>
      <c r="O56" s="68">
        <f t="shared" si="44"/>
        <v>2021</v>
      </c>
      <c r="P56" s="68">
        <f t="shared" si="44"/>
        <v>2022</v>
      </c>
      <c r="Q56" s="68">
        <f t="shared" si="44"/>
        <v>2023</v>
      </c>
      <c r="R56" s="68">
        <f t="shared" si="44"/>
        <v>2024</v>
      </c>
      <c r="S56" s="68">
        <f t="shared" si="44"/>
        <v>2025</v>
      </c>
      <c r="T56" s="68">
        <f t="shared" si="44"/>
        <v>2026</v>
      </c>
      <c r="U56" s="68">
        <f t="shared" si="44"/>
        <v>2027</v>
      </c>
      <c r="V56" s="68">
        <f t="shared" si="44"/>
        <v>2028</v>
      </c>
      <c r="W56" s="68">
        <f t="shared" si="44"/>
        <v>2029</v>
      </c>
      <c r="X56" s="68">
        <f t="shared" si="44"/>
        <v>2030</v>
      </c>
      <c r="Y56" s="68">
        <f t="shared" si="44"/>
        <v>2031</v>
      </c>
      <c r="Z56" s="68">
        <f t="shared" si="44"/>
        <v>2032</v>
      </c>
      <c r="AA56" s="68">
        <f t="shared" si="44"/>
        <v>2033</v>
      </c>
      <c r="AB56" s="68">
        <f aca="true" t="shared" si="45" ref="AB56:AH56">AA56+1</f>
        <v>2034</v>
      </c>
      <c r="AC56" s="68">
        <f t="shared" si="45"/>
        <v>2035</v>
      </c>
      <c r="AD56" s="68">
        <f t="shared" si="45"/>
        <v>2036</v>
      </c>
      <c r="AE56" s="68">
        <f t="shared" si="45"/>
        <v>2037</v>
      </c>
      <c r="AF56" s="68">
        <f t="shared" si="45"/>
        <v>2038</v>
      </c>
      <c r="AG56" s="68">
        <f t="shared" si="45"/>
        <v>2039</v>
      </c>
      <c r="AH56" s="68">
        <f t="shared" si="45"/>
        <v>2040</v>
      </c>
      <c r="AI56" s="68"/>
    </row>
    <row r="57" spans="1:35" ht="13.5">
      <c r="A57" s="70" t="s">
        <v>50</v>
      </c>
      <c r="B57" s="71">
        <f>'Basis and risk analisys'!B11</f>
        <v>0.025</v>
      </c>
      <c r="C57" s="72"/>
      <c r="D57" s="73">
        <v>1</v>
      </c>
      <c r="E57" s="73">
        <f>D57+$B$48</f>
        <v>1.025</v>
      </c>
      <c r="F57" s="73">
        <f aca="true" t="shared" si="46" ref="F57:AA57">E57*$E$48</f>
        <v>1.050625</v>
      </c>
      <c r="G57" s="73">
        <f t="shared" si="46"/>
        <v>1.0768906249999999</v>
      </c>
      <c r="H57" s="73">
        <f t="shared" si="46"/>
        <v>1.1038128906249998</v>
      </c>
      <c r="I57" s="73">
        <f t="shared" si="46"/>
        <v>1.1314082128906247</v>
      </c>
      <c r="J57" s="73">
        <f t="shared" si="46"/>
        <v>1.1596934182128902</v>
      </c>
      <c r="K57" s="73">
        <f t="shared" si="46"/>
        <v>1.1886857536682123</v>
      </c>
      <c r="L57" s="73">
        <f t="shared" si="46"/>
        <v>1.2184028975099175</v>
      </c>
      <c r="M57" s="73">
        <f t="shared" si="46"/>
        <v>1.2488629699476652</v>
      </c>
      <c r="N57" s="73">
        <f t="shared" si="46"/>
        <v>1.2800845441963566</v>
      </c>
      <c r="O57" s="73">
        <f t="shared" si="46"/>
        <v>1.3120866578012655</v>
      </c>
      <c r="P57" s="73">
        <f t="shared" si="46"/>
        <v>1.344888824246297</v>
      </c>
      <c r="Q57" s="73">
        <f t="shared" si="46"/>
        <v>1.3785110448524545</v>
      </c>
      <c r="R57" s="73">
        <f t="shared" si="46"/>
        <v>1.4129738209737657</v>
      </c>
      <c r="S57" s="73">
        <f t="shared" si="46"/>
        <v>1.4482981664981096</v>
      </c>
      <c r="T57" s="73">
        <f t="shared" si="46"/>
        <v>1.4845056206605622</v>
      </c>
      <c r="U57" s="73">
        <f t="shared" si="46"/>
        <v>1.521618261177076</v>
      </c>
      <c r="V57" s="73">
        <f t="shared" si="46"/>
        <v>1.5596587177065029</v>
      </c>
      <c r="W57" s="73">
        <f t="shared" si="46"/>
        <v>1.5986501856491653</v>
      </c>
      <c r="X57" s="73">
        <f t="shared" si="46"/>
        <v>1.6386164402903942</v>
      </c>
      <c r="Y57" s="73">
        <f t="shared" si="46"/>
        <v>1.679581851297654</v>
      </c>
      <c r="Z57" s="73">
        <f t="shared" si="46"/>
        <v>1.721571397580095</v>
      </c>
      <c r="AA57" s="73">
        <f t="shared" si="46"/>
        <v>1.7646106825195973</v>
      </c>
      <c r="AB57" s="73">
        <f>AA57*$E$48</f>
        <v>1.8087259495825871</v>
      </c>
      <c r="AC57" s="73">
        <f>AB57*$E$48</f>
        <v>1.8539440983221516</v>
      </c>
      <c r="AD57" s="73">
        <f>AC57*$E$48</f>
        <v>1.9002927007802053</v>
      </c>
      <c r="AE57" s="73">
        <f>AD57*$E$48</f>
        <v>1.9478000182997102</v>
      </c>
      <c r="AF57" s="73">
        <f>AE57*$E$48</f>
        <v>1.9964950187572028</v>
      </c>
      <c r="AG57" s="73">
        <f>AF57*$E$48</f>
        <v>2.0464073942261325</v>
      </c>
      <c r="AH57" s="73">
        <f>AG57*$E$48</f>
        <v>2.097567579081786</v>
      </c>
      <c r="AI57" s="73"/>
    </row>
    <row r="58" ht="12.75">
      <c r="A58" s="33" t="s">
        <v>62</v>
      </c>
    </row>
    <row r="59" spans="1:24" ht="12.75">
      <c r="A59" s="34"/>
      <c r="B59" s="34"/>
      <c r="X59" s="34"/>
    </row>
    <row r="60" spans="1:28" ht="27">
      <c r="A60" s="34"/>
      <c r="B60" s="34"/>
      <c r="C60" s="37">
        <v>2015</v>
      </c>
      <c r="D60" s="37">
        <v>2016</v>
      </c>
      <c r="E60" s="37">
        <v>2017</v>
      </c>
      <c r="F60" s="37">
        <v>2018</v>
      </c>
      <c r="G60" s="37">
        <v>2019</v>
      </c>
      <c r="H60" s="37">
        <v>2020</v>
      </c>
      <c r="I60" s="37">
        <v>2021</v>
      </c>
      <c r="J60" s="37">
        <v>2022</v>
      </c>
      <c r="K60" s="37">
        <v>2023</v>
      </c>
      <c r="L60" s="37">
        <v>2024</v>
      </c>
      <c r="M60" s="37">
        <v>2025</v>
      </c>
      <c r="N60" s="37">
        <v>2026</v>
      </c>
      <c r="O60" s="37">
        <v>2027</v>
      </c>
      <c r="P60" s="37">
        <v>2028</v>
      </c>
      <c r="Q60" s="37">
        <v>2029</v>
      </c>
      <c r="R60" s="37">
        <v>2030</v>
      </c>
      <c r="S60" s="37">
        <v>2031</v>
      </c>
      <c r="T60" s="37">
        <v>2032</v>
      </c>
      <c r="U60" s="37">
        <v>2033</v>
      </c>
      <c r="V60" s="37">
        <v>2034</v>
      </c>
      <c r="W60" s="37">
        <v>2035</v>
      </c>
      <c r="X60" s="74" t="s">
        <v>91</v>
      </c>
      <c r="Y60" s="75"/>
      <c r="Z60" s="75"/>
      <c r="AA60" s="75"/>
      <c r="AB60" s="75"/>
    </row>
    <row r="61" spans="1:28" ht="12.75">
      <c r="A61" s="39" t="s">
        <v>24</v>
      </c>
      <c r="D61" s="76">
        <f aca="true" t="shared" si="47" ref="D61:W61">D10/C10-1</f>
        <v>0.05391126206264518</v>
      </c>
      <c r="E61" s="76">
        <f t="shared" si="47"/>
        <v>0.047316998311934144</v>
      </c>
      <c r="F61" s="76">
        <f t="shared" si="47"/>
        <v>0.045179251733906245</v>
      </c>
      <c r="G61" s="76">
        <f t="shared" si="47"/>
        <v>0.04322631898686846</v>
      </c>
      <c r="H61" s="76">
        <f t="shared" si="47"/>
        <v>0.0414352266618887</v>
      </c>
      <c r="I61" s="76">
        <f t="shared" si="47"/>
        <v>0.0313991999655896</v>
      </c>
      <c r="J61" s="76">
        <f t="shared" si="47"/>
        <v>0.030443304558155138</v>
      </c>
      <c r="K61" s="76">
        <f t="shared" si="47"/>
        <v>0.029543890889959235</v>
      </c>
      <c r="L61" s="76">
        <f t="shared" si="47"/>
        <v>0.02869609654467542</v>
      </c>
      <c r="M61" s="76">
        <f t="shared" si="47"/>
        <v>0.027895601666093395</v>
      </c>
      <c r="N61" s="76">
        <f t="shared" si="47"/>
        <v>0.0334584928807764</v>
      </c>
      <c r="O61" s="76">
        <f t="shared" si="47"/>
        <v>0.03237526529731305</v>
      </c>
      <c r="P61" s="76">
        <f t="shared" si="47"/>
        <v>0.03135997769957144</v>
      </c>
      <c r="Q61" s="76">
        <f t="shared" si="47"/>
        <v>0.030406432649751736</v>
      </c>
      <c r="R61" s="76">
        <f t="shared" si="47"/>
        <v>0.029509164234892804</v>
      </c>
      <c r="S61" s="76">
        <f t="shared" si="47"/>
        <v>0.06330142206681533</v>
      </c>
      <c r="T61" s="76">
        <f t="shared" si="47"/>
        <v>0.05918239868447217</v>
      </c>
      <c r="U61" s="76">
        <f t="shared" si="47"/>
        <v>0.055525886099252464</v>
      </c>
      <c r="V61" s="76">
        <f t="shared" si="47"/>
        <v>0.05225467457015487</v>
      </c>
      <c r="W61" s="76">
        <f t="shared" si="47"/>
        <v>0.049307504630277776</v>
      </c>
      <c r="X61" s="77">
        <f>AVERAGE(D61:W61)</f>
        <v>0.04078641850974968</v>
      </c>
      <c r="Y61" s="76"/>
      <c r="Z61" s="76"/>
      <c r="AA61" s="76"/>
      <c r="AB61" s="76"/>
    </row>
    <row r="62" spans="1:24" ht="12.75">
      <c r="A62" s="39" t="s">
        <v>45</v>
      </c>
      <c r="D62" s="76">
        <f aca="true" t="shared" si="48" ref="D62:W62">D11/C11-1</f>
        <v>0.028206109329409923</v>
      </c>
      <c r="E62" s="76">
        <f t="shared" si="48"/>
        <v>0.0217726812799357</v>
      </c>
      <c r="F62" s="76">
        <f t="shared" si="48"/>
        <v>0.019687074862347886</v>
      </c>
      <c r="G62" s="76">
        <f t="shared" si="48"/>
        <v>0.017781774621335344</v>
      </c>
      <c r="H62" s="76">
        <f t="shared" si="48"/>
        <v>0.01603436747501341</v>
      </c>
      <c r="I62" s="76">
        <f t="shared" si="48"/>
        <v>0.006243121917648642</v>
      </c>
      <c r="J62" s="76">
        <f t="shared" si="48"/>
        <v>0.005310541032346405</v>
      </c>
      <c r="K62" s="76">
        <f t="shared" si="48"/>
        <v>0.004433064282887145</v>
      </c>
      <c r="L62" s="76">
        <f t="shared" si="48"/>
        <v>0.0036059478484640195</v>
      </c>
      <c r="M62" s="76">
        <f t="shared" si="48"/>
        <v>0.002824977235213133</v>
      </c>
      <c r="N62" s="76">
        <f t="shared" si="48"/>
        <v>0.008252188176367081</v>
      </c>
      <c r="O62" s="76">
        <f t="shared" si="48"/>
        <v>0.0071953807778666334</v>
      </c>
      <c r="P62" s="76">
        <f t="shared" si="48"/>
        <v>0.006204856292264749</v>
      </c>
      <c r="Q62" s="76">
        <f t="shared" si="48"/>
        <v>0.005274568438782268</v>
      </c>
      <c r="R62" s="76">
        <f t="shared" si="48"/>
        <v>0.004399184619407803</v>
      </c>
      <c r="S62" s="76">
        <f t="shared" si="48"/>
        <v>0.037367241040795474</v>
      </c>
      <c r="T62" s="76">
        <f t="shared" si="48"/>
        <v>0.033348681643387446</v>
      </c>
      <c r="U62" s="76">
        <f t="shared" si="48"/>
        <v>0.029781352291953445</v>
      </c>
      <c r="V62" s="76">
        <f t="shared" si="48"/>
        <v>0.026589926409907427</v>
      </c>
      <c r="W62" s="76">
        <f t="shared" si="48"/>
        <v>0.02371463866368595</v>
      </c>
      <c r="X62" s="77">
        <f aca="true" t="shared" si="49" ref="X62:X95">AVERAGE(D62:W62)</f>
        <v>0.015401383911950995</v>
      </c>
    </row>
    <row r="63" spans="1:24" ht="12.75">
      <c r="A63" s="39"/>
      <c r="D63" s="76"/>
      <c r="X63" s="77"/>
    </row>
    <row r="64" spans="1:24" ht="12.75">
      <c r="A64" s="39" t="s">
        <v>25</v>
      </c>
      <c r="D64" s="76">
        <f aca="true" t="shared" si="50" ref="D64:W64">D13/C13-1</f>
        <v>0.05007943864483022</v>
      </c>
      <c r="E64" s="76">
        <f t="shared" si="50"/>
        <v>0.04386759162731768</v>
      </c>
      <c r="F64" s="76">
        <f t="shared" si="50"/>
        <v>0.04230210214590535</v>
      </c>
      <c r="G64" s="76">
        <f t="shared" si="50"/>
        <v>0.04138543060239108</v>
      </c>
      <c r="H64" s="76">
        <f t="shared" si="50"/>
        <v>0.03846012464287596</v>
      </c>
      <c r="I64" s="76">
        <f t="shared" si="50"/>
        <v>0.029228194576526922</v>
      </c>
      <c r="J64" s="76">
        <f t="shared" si="50"/>
        <v>0.02839816741374146</v>
      </c>
      <c r="K64" s="76">
        <f t="shared" si="50"/>
        <v>0.027613980959493745</v>
      </c>
      <c r="L64" s="76">
        <f t="shared" si="50"/>
        <v>0.02687193972751345</v>
      </c>
      <c r="M64" s="76">
        <f t="shared" si="50"/>
        <v>0.026168735056334658</v>
      </c>
      <c r="N64" s="76">
        <f t="shared" si="50"/>
        <v>0.03187045671764133</v>
      </c>
      <c r="O64" s="76">
        <f t="shared" si="50"/>
        <v>0.03046901555548165</v>
      </c>
      <c r="P64" s="76">
        <f t="shared" si="50"/>
        <v>0.029568104518947536</v>
      </c>
      <c r="Q64" s="76">
        <f t="shared" si="50"/>
        <v>0.028718939902244944</v>
      </c>
      <c r="R64" s="76">
        <f t="shared" si="50"/>
        <v>0.027917187861801862</v>
      </c>
      <c r="S64" s="76">
        <f t="shared" si="50"/>
        <v>0.05255689571951083</v>
      </c>
      <c r="T64" s="76">
        <f t="shared" si="50"/>
        <v>0.04976880984448839</v>
      </c>
      <c r="U64" s="76">
        <f t="shared" si="50"/>
        <v>0.04742056056503419</v>
      </c>
      <c r="V64" s="76">
        <f t="shared" si="50"/>
        <v>0.045283456739878325</v>
      </c>
      <c r="W64" s="76">
        <f t="shared" si="50"/>
        <v>0.043330138280151864</v>
      </c>
      <c r="X64" s="77">
        <f t="shared" si="49"/>
        <v>0.03706396355510557</v>
      </c>
    </row>
    <row r="65" spans="1:24" ht="12.75">
      <c r="A65" s="39" t="s">
        <v>44</v>
      </c>
      <c r="D65" s="76">
        <f aca="true" t="shared" si="51" ref="D65:W65">D14/C14-1</f>
        <v>0.024467745019346676</v>
      </c>
      <c r="E65" s="76">
        <f t="shared" si="51"/>
        <v>0.018407406465675846</v>
      </c>
      <c r="F65" s="76">
        <f t="shared" si="51"/>
        <v>0.016880099654541958</v>
      </c>
      <c r="G65" s="76">
        <f t="shared" si="51"/>
        <v>0.01598578595355238</v>
      </c>
      <c r="H65" s="76">
        <f t="shared" si="51"/>
        <v>0.013131828919878963</v>
      </c>
      <c r="I65" s="76">
        <f t="shared" si="51"/>
        <v>0.004125067879538591</v>
      </c>
      <c r="J65" s="76">
        <f t="shared" si="51"/>
        <v>0.0033152852816991096</v>
      </c>
      <c r="K65" s="76">
        <f t="shared" si="51"/>
        <v>0.00255022532633542</v>
      </c>
      <c r="L65" s="76">
        <f t="shared" si="51"/>
        <v>0.0018262826609889427</v>
      </c>
      <c r="M65" s="76">
        <f t="shared" si="51"/>
        <v>0.0011402293232534166</v>
      </c>
      <c r="N65" s="76">
        <f t="shared" si="51"/>
        <v>0.006702884602576953</v>
      </c>
      <c r="O65" s="76">
        <f t="shared" si="51"/>
        <v>0.005335624932177208</v>
      </c>
      <c r="P65" s="76">
        <f t="shared" si="51"/>
        <v>0.004456687335558707</v>
      </c>
      <c r="Q65" s="76">
        <f t="shared" si="51"/>
        <v>0.003628234050970791</v>
      </c>
      <c r="R65" s="76">
        <f t="shared" si="51"/>
        <v>0.002846036938343177</v>
      </c>
      <c r="S65" s="76">
        <f t="shared" si="51"/>
        <v>0.02688477631171815</v>
      </c>
      <c r="T65" s="76">
        <f t="shared" si="51"/>
        <v>0.02416469253120823</v>
      </c>
      <c r="U65" s="76">
        <f t="shared" si="51"/>
        <v>0.021873717624423694</v>
      </c>
      <c r="V65" s="76">
        <f t="shared" si="51"/>
        <v>0.01978873828280836</v>
      </c>
      <c r="W65" s="76">
        <f t="shared" si="51"/>
        <v>0.017883061736733596</v>
      </c>
      <c r="X65" s="77">
        <f t="shared" si="49"/>
        <v>0.011769720541566508</v>
      </c>
    </row>
    <row r="66" spans="1:24" ht="12.75">
      <c r="A66" s="39"/>
      <c r="D66" s="76"/>
      <c r="X66" s="77"/>
    </row>
    <row r="67" spans="1:24" ht="12.75">
      <c r="A67" s="39" t="s">
        <v>26</v>
      </c>
      <c r="D67" s="76">
        <f aca="true" t="shared" si="52" ref="D67:W67">D16/C16-1</f>
        <v>0.05189649409530772</v>
      </c>
      <c r="E67" s="76">
        <f t="shared" si="52"/>
        <v>0.045380733023894004</v>
      </c>
      <c r="F67" s="76">
        <f t="shared" si="52"/>
        <v>0.04369790209790225</v>
      </c>
      <c r="G67" s="76">
        <f t="shared" si="52"/>
        <v>0.04269381060350197</v>
      </c>
      <c r="H67" s="76">
        <f t="shared" si="52"/>
        <v>0.03962623676697907</v>
      </c>
      <c r="I67" s="76">
        <f t="shared" si="52"/>
        <v>0.03008061605101675</v>
      </c>
      <c r="J67" s="76">
        <f t="shared" si="52"/>
        <v>0.029202196005139625</v>
      </c>
      <c r="K67" s="76">
        <f t="shared" si="52"/>
        <v>0.028373623879241805</v>
      </c>
      <c r="L67" s="76">
        <f t="shared" si="52"/>
        <v>0.027590773645293165</v>
      </c>
      <c r="M67" s="76">
        <f t="shared" si="52"/>
        <v>0.026849962410052663</v>
      </c>
      <c r="N67" s="76">
        <f t="shared" si="52"/>
        <v>0.032678418174289625</v>
      </c>
      <c r="O67" s="76">
        <f t="shared" si="52"/>
        <v>0.031217005359613026</v>
      </c>
      <c r="P67" s="76">
        <f t="shared" si="52"/>
        <v>0.030272004047030565</v>
      </c>
      <c r="Q67" s="76">
        <f t="shared" si="52"/>
        <v>0.02938253580425232</v>
      </c>
      <c r="R67" s="76">
        <f t="shared" si="52"/>
        <v>0.02854384524922593</v>
      </c>
      <c r="S67" s="76">
        <f t="shared" si="52"/>
        <v>0.05370179373306572</v>
      </c>
      <c r="T67" s="76">
        <f t="shared" si="52"/>
        <v>0.050795014991574794</v>
      </c>
      <c r="U67" s="76">
        <f t="shared" si="52"/>
        <v>0.048347828252461866</v>
      </c>
      <c r="V67" s="76">
        <f t="shared" si="52"/>
        <v>0.04612432020642854</v>
      </c>
      <c r="W67" s="76">
        <f t="shared" si="52"/>
        <v>0.04409497823347697</v>
      </c>
      <c r="X67" s="77">
        <f t="shared" si="49"/>
        <v>0.03802750463148742</v>
      </c>
    </row>
    <row r="68" spans="1:24" ht="12.75">
      <c r="A68" s="39" t="s">
        <v>43</v>
      </c>
      <c r="D68" s="76">
        <f aca="true" t="shared" si="53" ref="D68:W68">D17/C17-1</f>
        <v>0.026240482044202817</v>
      </c>
      <c r="E68" s="76">
        <f t="shared" si="53"/>
        <v>0.019883641974530963</v>
      </c>
      <c r="F68" s="76">
        <f t="shared" si="53"/>
        <v>0.018241855705270815</v>
      </c>
      <c r="G68" s="76">
        <f t="shared" si="53"/>
        <v>0.017262254247319087</v>
      </c>
      <c r="H68" s="76">
        <f t="shared" si="53"/>
        <v>0.014269499284857767</v>
      </c>
      <c r="I68" s="76">
        <f t="shared" si="53"/>
        <v>0.004956698586357833</v>
      </c>
      <c r="J68" s="76">
        <f t="shared" si="53"/>
        <v>0.004099703419648382</v>
      </c>
      <c r="K68" s="76">
        <f t="shared" si="53"/>
        <v>0.003291340369992124</v>
      </c>
      <c r="L68" s="76">
        <f t="shared" si="53"/>
        <v>0.0025275840441885133</v>
      </c>
      <c r="M68" s="76">
        <f t="shared" si="53"/>
        <v>0.0018048413756612813</v>
      </c>
      <c r="N68" s="76">
        <f t="shared" si="53"/>
        <v>0.007491139682233916</v>
      </c>
      <c r="O68" s="76">
        <f t="shared" si="53"/>
        <v>0.006065371082549342</v>
      </c>
      <c r="P68" s="76">
        <f t="shared" si="53"/>
        <v>0.005143418582469028</v>
      </c>
      <c r="Q68" s="76">
        <f t="shared" si="53"/>
        <v>0.0042756446870755305</v>
      </c>
      <c r="R68" s="76">
        <f t="shared" si="53"/>
        <v>0.0034574099992448204</v>
      </c>
      <c r="S68" s="76">
        <f t="shared" si="53"/>
        <v>0.02800174998347882</v>
      </c>
      <c r="T68" s="76">
        <f t="shared" si="53"/>
        <v>0.025165868284463322</v>
      </c>
      <c r="U68" s="76">
        <f t="shared" si="53"/>
        <v>0.0227783690267922</v>
      </c>
      <c r="V68" s="76">
        <f t="shared" si="53"/>
        <v>0.020609092884320557</v>
      </c>
      <c r="W68" s="76">
        <f t="shared" si="53"/>
        <v>0.018629247057050824</v>
      </c>
      <c r="X68" s="77">
        <f t="shared" si="49"/>
        <v>0.012709760616085397</v>
      </c>
    </row>
    <row r="69" spans="1:24" ht="12.75">
      <c r="A69" s="39"/>
      <c r="D69" s="76"/>
      <c r="X69" s="77"/>
    </row>
    <row r="70" spans="1:24" ht="12.75">
      <c r="A70" s="39" t="s">
        <v>27</v>
      </c>
      <c r="D70" s="76">
        <f aca="true" t="shared" si="54" ref="D70:W70">D19/C19-1</f>
        <v>0.05072306344111932</v>
      </c>
      <c r="E70" s="76">
        <f t="shared" si="54"/>
        <v>0.04197342064544696</v>
      </c>
      <c r="F70" s="76">
        <f t="shared" si="54"/>
        <v>0.04057041241936066</v>
      </c>
      <c r="G70" s="76">
        <f t="shared" si="54"/>
        <v>0.03981833950354208</v>
      </c>
      <c r="H70" s="76">
        <f t="shared" si="54"/>
        <v>0.036963655149863106</v>
      </c>
      <c r="I70" s="76">
        <f t="shared" si="54"/>
        <v>0.029909352446976456</v>
      </c>
      <c r="J70" s="76">
        <f t="shared" si="54"/>
        <v>0.02904076205921835</v>
      </c>
      <c r="K70" s="76">
        <f t="shared" si="54"/>
        <v>0.02822119699233716</v>
      </c>
      <c r="L70" s="76">
        <f t="shared" si="54"/>
        <v>0.02744662050820179</v>
      </c>
      <c r="M70" s="76">
        <f t="shared" si="54"/>
        <v>0.026713427209118956</v>
      </c>
      <c r="N70" s="76">
        <f t="shared" si="54"/>
        <v>0.03236087200146631</v>
      </c>
      <c r="O70" s="76">
        <f t="shared" si="54"/>
        <v>0.03091420109515175</v>
      </c>
      <c r="P70" s="76">
        <f t="shared" si="54"/>
        <v>0.029987171640774246</v>
      </c>
      <c r="Q70" s="76">
        <f t="shared" si="54"/>
        <v>0.029114121482702204</v>
      </c>
      <c r="R70" s="76">
        <f t="shared" si="54"/>
        <v>0.0282904693220567</v>
      </c>
      <c r="S70" s="76">
        <f t="shared" si="54"/>
        <v>0.052276770217649426</v>
      </c>
      <c r="T70" s="76">
        <f t="shared" si="54"/>
        <v>0.049522799604271306</v>
      </c>
      <c r="U70" s="76">
        <f t="shared" si="54"/>
        <v>0.0472091991799779</v>
      </c>
      <c r="V70" s="76">
        <f t="shared" si="54"/>
        <v>0.045101596437346236</v>
      </c>
      <c r="W70" s="76">
        <f t="shared" si="54"/>
        <v>0.04317347160108698</v>
      </c>
      <c r="X70" s="77">
        <f t="shared" si="49"/>
        <v>0.036966546147883396</v>
      </c>
    </row>
    <row r="71" spans="1:24" ht="12.75">
      <c r="A71" s="39" t="s">
        <v>42</v>
      </c>
      <c r="D71" s="76">
        <f aca="true" t="shared" si="55" ref="D71:W71">D20/C20-1</f>
        <v>0.025095671649872697</v>
      </c>
      <c r="E71" s="76">
        <f t="shared" si="55"/>
        <v>0.016559434776045823</v>
      </c>
      <c r="F71" s="76">
        <f t="shared" si="55"/>
        <v>0.015190646262791097</v>
      </c>
      <c r="G71" s="76">
        <f t="shared" si="55"/>
        <v>0.014456916588821755</v>
      </c>
      <c r="H71" s="76">
        <f t="shared" si="55"/>
        <v>0.01167185868279308</v>
      </c>
      <c r="I71" s="76">
        <f t="shared" si="55"/>
        <v>0.004789612143391686</v>
      </c>
      <c r="J71" s="76">
        <f t="shared" si="55"/>
        <v>0.003942206887042499</v>
      </c>
      <c r="K71" s="76">
        <f t="shared" si="55"/>
        <v>0.0031426312120363953</v>
      </c>
      <c r="L71" s="76">
        <f t="shared" si="55"/>
        <v>0.002386946837270365</v>
      </c>
      <c r="M71" s="76">
        <f t="shared" si="55"/>
        <v>0.0016716363015796265</v>
      </c>
      <c r="N71" s="76">
        <f t="shared" si="55"/>
        <v>0.007181338538015947</v>
      </c>
      <c r="O71" s="76">
        <f t="shared" si="55"/>
        <v>0.005769952287953073</v>
      </c>
      <c r="P71" s="76">
        <f t="shared" si="55"/>
        <v>0.004865533308072489</v>
      </c>
      <c r="Q71" s="76">
        <f t="shared" si="55"/>
        <v>0.004013777056294909</v>
      </c>
      <c r="R71" s="76">
        <f t="shared" si="55"/>
        <v>0.0032102139727383516</v>
      </c>
      <c r="S71" s="76">
        <f t="shared" si="55"/>
        <v>0.026611483139170167</v>
      </c>
      <c r="T71" s="76">
        <f t="shared" si="55"/>
        <v>0.02392468254075264</v>
      </c>
      <c r="U71" s="76">
        <f t="shared" si="55"/>
        <v>0.021667511395100147</v>
      </c>
      <c r="V71" s="76">
        <f t="shared" si="55"/>
        <v>0.019611313597411195</v>
      </c>
      <c r="W71" s="76">
        <f t="shared" si="55"/>
        <v>0.017730216196182536</v>
      </c>
      <c r="X71" s="77">
        <f t="shared" si="49"/>
        <v>0.011674679168666824</v>
      </c>
    </row>
    <row r="72" spans="1:24" ht="12.75">
      <c r="A72" s="39"/>
      <c r="D72" s="76"/>
      <c r="X72" s="77"/>
    </row>
    <row r="73" spans="1:24" ht="12.75">
      <c r="A73" s="39" t="s">
        <v>28</v>
      </c>
      <c r="D73" s="76">
        <f aca="true" t="shared" si="56" ref="D73:W73">D22/C22-1</f>
        <v>0.05045067880232912</v>
      </c>
      <c r="E73" s="76">
        <f t="shared" si="56"/>
        <v>0.04215935673101234</v>
      </c>
      <c r="F73" s="76">
        <f t="shared" si="56"/>
        <v>0.04045384850091982</v>
      </c>
      <c r="G73" s="76">
        <f t="shared" si="56"/>
        <v>0.04082922127060429</v>
      </c>
      <c r="H73" s="76">
        <f t="shared" si="56"/>
        <v>0.03610786942683375</v>
      </c>
      <c r="I73" s="76">
        <f t="shared" si="56"/>
        <v>0.029241020586374455</v>
      </c>
      <c r="J73" s="76">
        <f t="shared" si="56"/>
        <v>0.0284102751459665</v>
      </c>
      <c r="K73" s="76">
        <f t="shared" si="56"/>
        <v>0.027625429104094046</v>
      </c>
      <c r="L73" s="76">
        <f t="shared" si="56"/>
        <v>0.026882780750353996</v>
      </c>
      <c r="M73" s="76">
        <f t="shared" si="56"/>
        <v>0.026179016002888522</v>
      </c>
      <c r="N73" s="76">
        <f t="shared" si="56"/>
        <v>0.032343208357276776</v>
      </c>
      <c r="O73" s="76">
        <f t="shared" si="56"/>
        <v>0.030312047968550138</v>
      </c>
      <c r="P73" s="76">
        <f t="shared" si="56"/>
        <v>0.02942025964688666</v>
      </c>
      <c r="Q73" s="76">
        <f t="shared" si="56"/>
        <v>0.028579444955725286</v>
      </c>
      <c r="R73" s="76">
        <f t="shared" si="56"/>
        <v>0.02778535493381873</v>
      </c>
      <c r="S73" s="76">
        <f t="shared" si="56"/>
        <v>0.05017159225401557</v>
      </c>
      <c r="T73" s="76">
        <f t="shared" si="56"/>
        <v>0.04929147748444107</v>
      </c>
      <c r="U73" s="76">
        <f t="shared" si="56"/>
        <v>0.04936052951146941</v>
      </c>
      <c r="V73" s="76">
        <f t="shared" si="56"/>
        <v>0.045314704904120484</v>
      </c>
      <c r="W73" s="76">
        <f t="shared" si="56"/>
        <v>0.0426369763779304</v>
      </c>
      <c r="X73" s="77">
        <f t="shared" si="49"/>
        <v>0.03667775463578057</v>
      </c>
    </row>
    <row r="74" spans="1:24" ht="12.75">
      <c r="A74" s="39" t="s">
        <v>41</v>
      </c>
      <c r="D74" s="76">
        <f aca="true" t="shared" si="57" ref="D74:W74">D23/C23-1</f>
        <v>0.024829930538857736</v>
      </c>
      <c r="E74" s="76">
        <f t="shared" si="57"/>
        <v>0.016740835835134193</v>
      </c>
      <c r="F74" s="76">
        <f t="shared" si="57"/>
        <v>0.015076925366751093</v>
      </c>
      <c r="G74" s="76">
        <f t="shared" si="57"/>
        <v>0.0154431427030286</v>
      </c>
      <c r="H74" s="76">
        <f t="shared" si="57"/>
        <v>0.010836945782276786</v>
      </c>
      <c r="I74" s="76">
        <f t="shared" si="57"/>
        <v>0.004137581059877826</v>
      </c>
      <c r="J74" s="76">
        <f t="shared" si="57"/>
        <v>0.0033270977033821314</v>
      </c>
      <c r="K74" s="76">
        <f t="shared" si="57"/>
        <v>0.002561394247896809</v>
      </c>
      <c r="L74" s="76">
        <f t="shared" si="57"/>
        <v>0.0018368592686381913</v>
      </c>
      <c r="M74" s="76">
        <f t="shared" si="57"/>
        <v>0.001150259515013241</v>
      </c>
      <c r="N74" s="76">
        <f t="shared" si="57"/>
        <v>0.007164105714416502</v>
      </c>
      <c r="O74" s="76">
        <f t="shared" si="57"/>
        <v>0.005182485822975869</v>
      </c>
      <c r="P74" s="76">
        <f t="shared" si="57"/>
        <v>0.004312448435987104</v>
      </c>
      <c r="Q74" s="76">
        <f t="shared" si="57"/>
        <v>0.0034921414202198076</v>
      </c>
      <c r="R74" s="76">
        <f t="shared" si="57"/>
        <v>0.0027174194476280444</v>
      </c>
      <c r="S74" s="76">
        <f t="shared" si="57"/>
        <v>0.024557650979527557</v>
      </c>
      <c r="T74" s="76">
        <f t="shared" si="57"/>
        <v>0.02369900242384504</v>
      </c>
      <c r="U74" s="76">
        <f t="shared" si="57"/>
        <v>0.023766370255092095</v>
      </c>
      <c r="V74" s="76">
        <f t="shared" si="57"/>
        <v>0.01981922429670302</v>
      </c>
      <c r="W74" s="76">
        <f t="shared" si="57"/>
        <v>0.01720680622237114</v>
      </c>
      <c r="X74" s="77">
        <f t="shared" si="49"/>
        <v>0.011392931351981139</v>
      </c>
    </row>
    <row r="75" spans="1:24" ht="12.75">
      <c r="A75" s="39"/>
      <c r="D75" s="76"/>
      <c r="X75" s="77"/>
    </row>
    <row r="76" spans="1:24" ht="12.75">
      <c r="A76" s="39" t="s">
        <v>29</v>
      </c>
      <c r="D76" s="76">
        <f aca="true" t="shared" si="58" ref="D76:W76">D25/C25-1</f>
        <v>0.04250411642468643</v>
      </c>
      <c r="E76" s="76">
        <f t="shared" si="58"/>
        <v>0.04402556191241902</v>
      </c>
      <c r="F76" s="76">
        <f t="shared" si="58"/>
        <v>0.042169045968351915</v>
      </c>
      <c r="G76" s="76">
        <f t="shared" si="58"/>
        <v>0.04191386356083471</v>
      </c>
      <c r="H76" s="76">
        <f t="shared" si="58"/>
        <v>0.038370802982794716</v>
      </c>
      <c r="I76" s="76">
        <f t="shared" si="58"/>
        <v>0.029562312709542127</v>
      </c>
      <c r="J76" s="76">
        <f t="shared" si="58"/>
        <v>0.02871347595439988</v>
      </c>
      <c r="K76" s="76">
        <f t="shared" si="58"/>
        <v>0.027912024704217053</v>
      </c>
      <c r="L76" s="76">
        <f t="shared" si="58"/>
        <v>0.027154098826938533</v>
      </c>
      <c r="M76" s="76">
        <f t="shared" si="58"/>
        <v>0.026436246380119544</v>
      </c>
      <c r="N76" s="76">
        <f t="shared" si="58"/>
        <v>0.031868297545647906</v>
      </c>
      <c r="O76" s="76">
        <f t="shared" si="58"/>
        <v>0.03050659363052599</v>
      </c>
      <c r="P76" s="76">
        <f t="shared" si="58"/>
        <v>0.029603491932108428</v>
      </c>
      <c r="Q76" s="76">
        <f t="shared" si="58"/>
        <v>0.028752322776757655</v>
      </c>
      <c r="R76" s="76">
        <f t="shared" si="58"/>
        <v>0.027948731818316253</v>
      </c>
      <c r="S76" s="76">
        <f t="shared" si="58"/>
        <v>0.058809062206553575</v>
      </c>
      <c r="T76" s="76">
        <f t="shared" si="58"/>
        <v>0.05429982856665294</v>
      </c>
      <c r="U76" s="76">
        <f t="shared" si="58"/>
        <v>0.051207753706826065</v>
      </c>
      <c r="V76" s="76">
        <f t="shared" si="58"/>
        <v>0.04841052092582965</v>
      </c>
      <c r="W76" s="76">
        <f t="shared" si="58"/>
        <v>0.045863731935923635</v>
      </c>
      <c r="X76" s="77">
        <f t="shared" si="49"/>
        <v>0.037801594223472304</v>
      </c>
    </row>
    <row r="77" spans="1:24" ht="12.75">
      <c r="A77" s="39" t="s">
        <v>40</v>
      </c>
      <c r="D77" s="76">
        <f aca="true" t="shared" si="59" ref="D77:W77">D26/C26-1</f>
        <v>0.01707718675579173</v>
      </c>
      <c r="E77" s="76">
        <f t="shared" si="59"/>
        <v>0.018561523816994052</v>
      </c>
      <c r="F77" s="76">
        <f t="shared" si="59"/>
        <v>0.01675028874961182</v>
      </c>
      <c r="G77" s="76">
        <f t="shared" si="59"/>
        <v>0.016501330303253514</v>
      </c>
      <c r="H77" s="76">
        <f t="shared" si="59"/>
        <v>0.013044685836872905</v>
      </c>
      <c r="I77" s="76">
        <f t="shared" si="59"/>
        <v>0.0044510367897974135</v>
      </c>
      <c r="J77" s="76">
        <f t="shared" si="59"/>
        <v>0.0036229033701462576</v>
      </c>
      <c r="K77" s="76">
        <f t="shared" si="59"/>
        <v>0.002840999711431369</v>
      </c>
      <c r="L77" s="76">
        <f t="shared" si="59"/>
        <v>0.0021015598311595607</v>
      </c>
      <c r="M77" s="76">
        <f t="shared" si="59"/>
        <v>0.0014012159806044977</v>
      </c>
      <c r="N77" s="76">
        <f t="shared" si="59"/>
        <v>0.006700778093315263</v>
      </c>
      <c r="O77" s="76">
        <f t="shared" si="59"/>
        <v>0.00537228646880572</v>
      </c>
      <c r="P77" s="76">
        <f t="shared" si="59"/>
        <v>0.004491211641081572</v>
      </c>
      <c r="Q77" s="76">
        <f t="shared" si="59"/>
        <v>0.0036608027090319073</v>
      </c>
      <c r="R77" s="76">
        <f t="shared" si="59"/>
        <v>0.0028768115300648045</v>
      </c>
      <c r="S77" s="76">
        <f t="shared" si="59"/>
        <v>0.03298445093322311</v>
      </c>
      <c r="T77" s="76">
        <f t="shared" si="59"/>
        <v>0.028585198601612793</v>
      </c>
      <c r="U77" s="76">
        <f t="shared" si="59"/>
        <v>0.025568540201781564</v>
      </c>
      <c r="V77" s="76">
        <f t="shared" si="59"/>
        <v>0.022839532610565483</v>
      </c>
      <c r="W77" s="76">
        <f t="shared" si="59"/>
        <v>0.020354860425291443</v>
      </c>
      <c r="X77" s="77">
        <f t="shared" si="49"/>
        <v>0.012489360218021838</v>
      </c>
    </row>
    <row r="78" spans="1:24" ht="12.75">
      <c r="A78" s="39"/>
      <c r="D78" s="76"/>
      <c r="X78" s="77"/>
    </row>
    <row r="79" spans="1:24" ht="12.75">
      <c r="A79" s="39" t="s">
        <v>30</v>
      </c>
      <c r="D79" s="76">
        <f aca="true" t="shared" si="60" ref="D79:W79">D28/C28-1</f>
        <v>0.043589864874448825</v>
      </c>
      <c r="E79" s="76">
        <f t="shared" si="60"/>
        <v>0.045211601803702095</v>
      </c>
      <c r="F79" s="76">
        <f t="shared" si="60"/>
        <v>0.04325593183780296</v>
      </c>
      <c r="G79" s="76">
        <f t="shared" si="60"/>
        <v>0.0430118828853816</v>
      </c>
      <c r="H79" s="76">
        <f t="shared" si="60"/>
        <v>0.03925741765657542</v>
      </c>
      <c r="I79" s="76">
        <f t="shared" si="60"/>
        <v>0.03039326682966359</v>
      </c>
      <c r="J79" s="76">
        <f t="shared" si="60"/>
        <v>0.029496763816380556</v>
      </c>
      <c r="K79" s="76">
        <f t="shared" si="60"/>
        <v>0.028651633354373374</v>
      </c>
      <c r="L79" s="76">
        <f t="shared" si="60"/>
        <v>0.027853582714822522</v>
      </c>
      <c r="M79" s="76">
        <f t="shared" si="60"/>
        <v>0.027098784479842042</v>
      </c>
      <c r="N79" s="76">
        <f t="shared" si="60"/>
        <v>0.03282802325030687</v>
      </c>
      <c r="O79" s="76">
        <f t="shared" si="60"/>
        <v>0.031384122769209544</v>
      </c>
      <c r="P79" s="76">
        <f t="shared" si="60"/>
        <v>0.030429131180480518</v>
      </c>
      <c r="Q79" s="76">
        <f t="shared" si="60"/>
        <v>0.029530542431016826</v>
      </c>
      <c r="R79" s="76">
        <f t="shared" si="60"/>
        <v>0.02868350302778455</v>
      </c>
      <c r="S79" s="76">
        <f t="shared" si="60"/>
        <v>0.06107888852363308</v>
      </c>
      <c r="T79" s="76">
        <f t="shared" si="60"/>
        <v>0.05626079291369379</v>
      </c>
      <c r="U79" s="76">
        <f t="shared" si="60"/>
        <v>0.052965183434706464</v>
      </c>
      <c r="V79" s="76">
        <f t="shared" si="60"/>
        <v>0.0499981447772917</v>
      </c>
      <c r="W79" s="76">
        <f t="shared" si="60"/>
        <v>0.047309459904640416</v>
      </c>
      <c r="X79" s="77">
        <f t="shared" si="49"/>
        <v>0.03891442612328784</v>
      </c>
    </row>
    <row r="80" spans="1:24" ht="12.75">
      <c r="A80" s="39" t="s">
        <v>37</v>
      </c>
      <c r="D80" s="76">
        <f aca="true" t="shared" si="61" ref="D80:W80">D29/C29-1</f>
        <v>0.01813645353604776</v>
      </c>
      <c r="E80" s="76">
        <f t="shared" si="61"/>
        <v>0.01971863590605083</v>
      </c>
      <c r="F80" s="76">
        <f t="shared" si="61"/>
        <v>0.017810665207612653</v>
      </c>
      <c r="G80" s="76">
        <f t="shared" si="61"/>
        <v>0.01757256866866519</v>
      </c>
      <c r="H80" s="76">
        <f t="shared" si="61"/>
        <v>0.013909675762512563</v>
      </c>
      <c r="I80" s="76">
        <f t="shared" si="61"/>
        <v>0.005261723736257329</v>
      </c>
      <c r="J80" s="76">
        <f t="shared" si="61"/>
        <v>0.004387086650127436</v>
      </c>
      <c r="K80" s="76">
        <f t="shared" si="61"/>
        <v>0.003562569126217996</v>
      </c>
      <c r="L80" s="76">
        <f t="shared" si="61"/>
        <v>0.0027839831364122603</v>
      </c>
      <c r="M80" s="76">
        <f t="shared" si="61"/>
        <v>0.0020475946144802304</v>
      </c>
      <c r="N80" s="76">
        <f t="shared" si="61"/>
        <v>0.00763709585395822</v>
      </c>
      <c r="O80" s="76">
        <f t="shared" si="61"/>
        <v>0.006228412457765398</v>
      </c>
      <c r="P80" s="76">
        <f t="shared" si="61"/>
        <v>0.005296713346810478</v>
      </c>
      <c r="Q80" s="76">
        <f t="shared" si="61"/>
        <v>0.004420041396114183</v>
      </c>
      <c r="R80" s="76">
        <f t="shared" si="61"/>
        <v>0.003593661490521649</v>
      </c>
      <c r="S80" s="76">
        <f t="shared" si="61"/>
        <v>0.035198915632812744</v>
      </c>
      <c r="T80" s="76">
        <f t="shared" si="61"/>
        <v>0.030498334549945216</v>
      </c>
      <c r="U80" s="76">
        <f t="shared" si="61"/>
        <v>0.02728310578995763</v>
      </c>
      <c r="V80" s="76">
        <f t="shared" si="61"/>
        <v>0.0243884339290652</v>
      </c>
      <c r="W80" s="76">
        <f t="shared" si="61"/>
        <v>0.021765326736234547</v>
      </c>
      <c r="X80" s="77">
        <f t="shared" si="49"/>
        <v>0.013575049876378475</v>
      </c>
    </row>
    <row r="81" spans="1:24" ht="12.75">
      <c r="A81" s="39"/>
      <c r="D81" s="76"/>
      <c r="X81" s="77"/>
    </row>
    <row r="82" spans="1:24" ht="12.75">
      <c r="A82" s="39" t="s">
        <v>38</v>
      </c>
      <c r="D82" s="76">
        <f aca="true" t="shared" si="62" ref="D82:W82">D31/C31-1</f>
        <v>0.3467220695080335</v>
      </c>
      <c r="E82" s="76">
        <f t="shared" si="62"/>
        <v>-0.004974919016597967</v>
      </c>
      <c r="F82" s="76">
        <f t="shared" si="62"/>
        <v>-0.004999792579780782</v>
      </c>
      <c r="G82" s="76">
        <f t="shared" si="62"/>
        <v>-0.005024916118102407</v>
      </c>
      <c r="H82" s="76">
        <f t="shared" si="62"/>
        <v>-0.005050293418905061</v>
      </c>
      <c r="I82" s="76">
        <f t="shared" si="62"/>
        <v>-0.00507592834642645</v>
      </c>
      <c r="J82" s="76">
        <f t="shared" si="62"/>
        <v>-0.005101824843771308</v>
      </c>
      <c r="K82" s="76">
        <f t="shared" si="62"/>
        <v>-0.005127986934912676</v>
      </c>
      <c r="L82" s="76">
        <f t="shared" si="62"/>
        <v>-0.005154418726801002</v>
      </c>
      <c r="M82" s="76">
        <f t="shared" si="62"/>
        <v>-0.005181124411494653</v>
      </c>
      <c r="N82" s="76">
        <f t="shared" si="62"/>
        <v>-0.0052081082683803626</v>
      </c>
      <c r="O82" s="76">
        <f t="shared" si="62"/>
        <v>-0.0052353746664691725</v>
      </c>
      <c r="P82" s="76">
        <f t="shared" si="62"/>
        <v>-0.005262928066742223</v>
      </c>
      <c r="Q82" s="76">
        <f t="shared" si="62"/>
        <v>-0.0052907730245869145</v>
      </c>
      <c r="R82" s="76">
        <f t="shared" si="62"/>
        <v>-0.00531891419231556</v>
      </c>
      <c r="S82" s="76">
        <f t="shared" si="62"/>
        <v>-0.005347356321747987</v>
      </c>
      <c r="T82" s="76">
        <f t="shared" si="62"/>
        <v>-0.005376104266884618</v>
      </c>
      <c r="U82" s="76">
        <f t="shared" si="62"/>
        <v>-0.005405162986681922</v>
      </c>
      <c r="V82" s="76">
        <f t="shared" si="62"/>
        <v>-0.005434537547884033</v>
      </c>
      <c r="W82" s="76">
        <f t="shared" si="62"/>
        <v>-0.005464233127988494</v>
      </c>
      <c r="X82" s="77">
        <f t="shared" si="49"/>
        <v>0.012384368632077997</v>
      </c>
    </row>
    <row r="83" spans="1:24" ht="12.75">
      <c r="A83" s="39" t="s">
        <v>39</v>
      </c>
      <c r="D83" s="76">
        <f aca="true" t="shared" si="63" ref="D83:W83">D32/C32-1</f>
        <v>0.3467220695080335</v>
      </c>
      <c r="E83" s="76">
        <f t="shared" si="63"/>
        <v>-0.004974919016597967</v>
      </c>
      <c r="F83" s="76">
        <f t="shared" si="63"/>
        <v>-0.004999792579780782</v>
      </c>
      <c r="G83" s="76">
        <f t="shared" si="63"/>
        <v>-0.005024916118102407</v>
      </c>
      <c r="H83" s="76">
        <f t="shared" si="63"/>
        <v>-0.005050293418905061</v>
      </c>
      <c r="I83" s="76">
        <f t="shared" si="63"/>
        <v>-0.00507592834642645</v>
      </c>
      <c r="J83" s="76">
        <f t="shared" si="63"/>
        <v>-0.005101824843771308</v>
      </c>
      <c r="K83" s="76">
        <f t="shared" si="63"/>
        <v>-0.005127986934912676</v>
      </c>
      <c r="L83" s="76">
        <f t="shared" si="63"/>
        <v>-0.005154418726801002</v>
      </c>
      <c r="M83" s="76">
        <f t="shared" si="63"/>
        <v>-0.005181124411494653</v>
      </c>
      <c r="N83" s="76">
        <f t="shared" si="63"/>
        <v>-0.0052081082683803626</v>
      </c>
      <c r="O83" s="76">
        <f t="shared" si="63"/>
        <v>-0.0052353746664691725</v>
      </c>
      <c r="P83" s="76">
        <f t="shared" si="63"/>
        <v>-0.005262928066742223</v>
      </c>
      <c r="Q83" s="76">
        <f t="shared" si="63"/>
        <v>-0.0052907730245869145</v>
      </c>
      <c r="R83" s="76">
        <f t="shared" si="63"/>
        <v>-0.00531891419231556</v>
      </c>
      <c r="S83" s="76">
        <f t="shared" si="63"/>
        <v>-0.005347356321747987</v>
      </c>
      <c r="T83" s="76">
        <f t="shared" si="63"/>
        <v>-0.005376104266884618</v>
      </c>
      <c r="U83" s="76">
        <f t="shared" si="63"/>
        <v>-0.005405162986681922</v>
      </c>
      <c r="V83" s="76">
        <f t="shared" si="63"/>
        <v>-0.005434537547884033</v>
      </c>
      <c r="W83" s="76">
        <f t="shared" si="63"/>
        <v>-0.005464233127988494</v>
      </c>
      <c r="X83" s="77">
        <f t="shared" si="49"/>
        <v>0.012384368632077997</v>
      </c>
    </row>
    <row r="84" spans="1:24" ht="12.75">
      <c r="A84" s="39"/>
      <c r="D84" s="76"/>
      <c r="X84" s="77"/>
    </row>
    <row r="85" spans="1:24" ht="12.75">
      <c r="A85" s="39" t="s">
        <v>31</v>
      </c>
      <c r="D85" s="76">
        <f aca="true" t="shared" si="64" ref="D85:W85">D34/C34-1</f>
        <v>0.028796328919037828</v>
      </c>
      <c r="E85" s="76">
        <f t="shared" si="64"/>
        <v>0.03902692007644504</v>
      </c>
      <c r="F85" s="76">
        <f t="shared" si="64"/>
        <v>0.03572309151556463</v>
      </c>
      <c r="G85" s="76">
        <f t="shared" si="64"/>
        <v>0.03885591242470854</v>
      </c>
      <c r="H85" s="76">
        <f t="shared" si="64"/>
        <v>0.030365773775866467</v>
      </c>
      <c r="I85" s="76">
        <f t="shared" si="64"/>
        <v>0.028999891960441282</v>
      </c>
      <c r="J85" s="76">
        <f t="shared" si="64"/>
        <v>0.026553439825414804</v>
      </c>
      <c r="K85" s="76">
        <f t="shared" si="64"/>
        <v>0.022237710753901796</v>
      </c>
      <c r="L85" s="76">
        <f t="shared" si="64"/>
        <v>0.017245477889306082</v>
      </c>
      <c r="M85" s="76">
        <f t="shared" si="64"/>
        <v>0.009556104134533339</v>
      </c>
      <c r="N85" s="76">
        <f t="shared" si="64"/>
        <v>0.009934427230092302</v>
      </c>
      <c r="O85" s="76">
        <f t="shared" si="64"/>
        <v>0.020267368288908294</v>
      </c>
      <c r="P85" s="76">
        <f t="shared" si="64"/>
        <v>0.023541832576006616</v>
      </c>
      <c r="Q85" s="76">
        <f t="shared" si="64"/>
        <v>0.01816321224894435</v>
      </c>
      <c r="R85" s="76">
        <f t="shared" si="64"/>
        <v>0.02440894657379422</v>
      </c>
      <c r="S85" s="76">
        <f t="shared" si="64"/>
        <v>0.02186219600496009</v>
      </c>
      <c r="T85" s="76">
        <f t="shared" si="64"/>
        <v>0.02201645649331274</v>
      </c>
      <c r="U85" s="76">
        <f t="shared" si="64"/>
        <v>0.02277786018397343</v>
      </c>
      <c r="V85" s="76">
        <f t="shared" si="64"/>
        <v>0.020370913730177964</v>
      </c>
      <c r="W85" s="76">
        <f t="shared" si="64"/>
        <v>0.02354532399796283</v>
      </c>
      <c r="X85" s="77">
        <f t="shared" si="49"/>
        <v>0.024212459430167633</v>
      </c>
    </row>
    <row r="86" spans="1:24" ht="12.75">
      <c r="A86" s="39" t="s">
        <v>32</v>
      </c>
      <c r="D86" s="76">
        <f aca="true" t="shared" si="65" ref="D86:W86">D35/C35-1</f>
        <v>0.003703735530768748</v>
      </c>
      <c r="E86" s="76">
        <f t="shared" si="65"/>
        <v>0.013684800074580394</v>
      </c>
      <c r="F86" s="76">
        <f t="shared" si="65"/>
        <v>0.010461552698111998</v>
      </c>
      <c r="G86" s="76">
        <f t="shared" si="65"/>
        <v>0.013517963341179273</v>
      </c>
      <c r="H86" s="76">
        <f t="shared" si="65"/>
        <v>0.005234901244747903</v>
      </c>
      <c r="I86" s="76">
        <f t="shared" si="65"/>
        <v>0.003902333619942855</v>
      </c>
      <c r="J86" s="76">
        <f t="shared" si="65"/>
        <v>0.0015155510491851043</v>
      </c>
      <c r="K86" s="76">
        <f t="shared" si="65"/>
        <v>-0.0026949163376566165</v>
      </c>
      <c r="L86" s="76">
        <f t="shared" si="65"/>
        <v>-0.007565387425067183</v>
      </c>
      <c r="M86" s="76">
        <f t="shared" si="65"/>
        <v>-0.015067215478503981</v>
      </c>
      <c r="N86" s="76">
        <f t="shared" si="65"/>
        <v>-0.014698119775519602</v>
      </c>
      <c r="O86" s="76">
        <f t="shared" si="65"/>
        <v>-0.00461720166935764</v>
      </c>
      <c r="P86" s="76">
        <f t="shared" si="65"/>
        <v>-0.0014226023648715724</v>
      </c>
      <c r="Q86" s="76">
        <f t="shared" si="65"/>
        <v>-0.006670036830297987</v>
      </c>
      <c r="R86" s="76">
        <f t="shared" si="65"/>
        <v>-0.0005766374889812909</v>
      </c>
      <c r="S86" s="76">
        <f t="shared" si="65"/>
        <v>-0.0030612721902826268</v>
      </c>
      <c r="T86" s="76">
        <f t="shared" si="65"/>
        <v>-0.0029107741528656694</v>
      </c>
      <c r="U86" s="76">
        <f t="shared" si="65"/>
        <v>-0.0021679412839282763</v>
      </c>
      <c r="V86" s="76">
        <f t="shared" si="65"/>
        <v>-0.004516181726655355</v>
      </c>
      <c r="W86" s="76">
        <f t="shared" si="65"/>
        <v>-0.0014191960995484365</v>
      </c>
      <c r="X86" s="77">
        <f t="shared" si="49"/>
        <v>-0.0007683322632509981</v>
      </c>
    </row>
    <row r="87" spans="1:24" ht="12.75">
      <c r="A87" s="39"/>
      <c r="D87" s="76"/>
      <c r="X87" s="77"/>
    </row>
    <row r="88" spans="1:24" ht="12.75">
      <c r="A88" s="39" t="s">
        <v>33</v>
      </c>
      <c r="D88" s="76">
        <f aca="true" t="shared" si="66" ref="D88:W88">D37/C37-1</f>
        <v>0.05327366264761446</v>
      </c>
      <c r="E88" s="76">
        <f t="shared" si="66"/>
        <v>0.046530832233303565</v>
      </c>
      <c r="F88" s="76">
        <f t="shared" si="66"/>
        <v>0.04474848392240549</v>
      </c>
      <c r="G88" s="76">
        <f t="shared" si="66"/>
        <v>0.04138543060239108</v>
      </c>
      <c r="H88" s="76">
        <f t="shared" si="66"/>
        <v>0.03846012464287596</v>
      </c>
      <c r="I88" s="76">
        <f t="shared" si="66"/>
        <v>0.029228194576526922</v>
      </c>
      <c r="J88" s="76">
        <f t="shared" si="66"/>
        <v>0.02839816741374146</v>
      </c>
      <c r="K88" s="76">
        <f t="shared" si="66"/>
        <v>0.027613980959493745</v>
      </c>
      <c r="L88" s="76">
        <f t="shared" si="66"/>
        <v>0.02687193972751345</v>
      </c>
      <c r="M88" s="76">
        <f t="shared" si="66"/>
        <v>0.026168735056334658</v>
      </c>
      <c r="N88" s="76">
        <f t="shared" si="66"/>
        <v>0.03187045671764133</v>
      </c>
      <c r="O88" s="76">
        <f t="shared" si="66"/>
        <v>0.03046901555548165</v>
      </c>
      <c r="P88" s="76">
        <f t="shared" si="66"/>
        <v>0.029568104518947536</v>
      </c>
      <c r="Q88" s="76">
        <f t="shared" si="66"/>
        <v>0.028718939902244944</v>
      </c>
      <c r="R88" s="76">
        <f t="shared" si="66"/>
        <v>0.027917187861801862</v>
      </c>
      <c r="S88" s="76">
        <f t="shared" si="66"/>
        <v>0.05255689571951083</v>
      </c>
      <c r="T88" s="76">
        <f t="shared" si="66"/>
        <v>0.04976880984448839</v>
      </c>
      <c r="U88" s="76">
        <f t="shared" si="66"/>
        <v>0.04742056056503419</v>
      </c>
      <c r="V88" s="76">
        <f t="shared" si="66"/>
        <v>0.045283456739878325</v>
      </c>
      <c r="W88" s="76">
        <f t="shared" si="66"/>
        <v>0.043330138280151864</v>
      </c>
      <c r="X88" s="77">
        <f t="shared" si="49"/>
        <v>0.037479155874369084</v>
      </c>
    </row>
    <row r="89" spans="1:24" ht="12.75">
      <c r="A89" s="39" t="s">
        <v>34</v>
      </c>
      <c r="D89" s="76">
        <f aca="true" t="shared" si="67" ref="D89:W89">D38/C38-1</f>
        <v>0.02758406111962386</v>
      </c>
      <c r="E89" s="76">
        <f t="shared" si="67"/>
        <v>0.021005689983710774</v>
      </c>
      <c r="F89" s="76">
        <f t="shared" si="67"/>
        <v>0.019266813582834663</v>
      </c>
      <c r="G89" s="76">
        <f t="shared" si="67"/>
        <v>0.01598578595355238</v>
      </c>
      <c r="H89" s="76">
        <f t="shared" si="67"/>
        <v>0.013131828919878963</v>
      </c>
      <c r="I89" s="76">
        <f t="shared" si="67"/>
        <v>0.004125067879538591</v>
      </c>
      <c r="J89" s="76">
        <f t="shared" si="67"/>
        <v>0.0033152852816991096</v>
      </c>
      <c r="K89" s="76">
        <f t="shared" si="67"/>
        <v>0.00255022532633542</v>
      </c>
      <c r="L89" s="76">
        <f t="shared" si="67"/>
        <v>0.0018262826609887206</v>
      </c>
      <c r="M89" s="76">
        <f t="shared" si="67"/>
        <v>0.0011402293232534166</v>
      </c>
      <c r="N89" s="76">
        <f t="shared" si="67"/>
        <v>0.006702884602576953</v>
      </c>
      <c r="O89" s="76">
        <f t="shared" si="67"/>
        <v>0.005335624932177208</v>
      </c>
      <c r="P89" s="76">
        <f t="shared" si="67"/>
        <v>0.004456687335558707</v>
      </c>
      <c r="Q89" s="76">
        <f t="shared" si="67"/>
        <v>0.003628234050970791</v>
      </c>
      <c r="R89" s="76">
        <f t="shared" si="67"/>
        <v>0.002846036938343177</v>
      </c>
      <c r="S89" s="76">
        <f t="shared" si="67"/>
        <v>0.02688477631171815</v>
      </c>
      <c r="T89" s="76">
        <f t="shared" si="67"/>
        <v>0.02416469253120823</v>
      </c>
      <c r="U89" s="76">
        <f t="shared" si="67"/>
        <v>0.021873717624423694</v>
      </c>
      <c r="V89" s="76">
        <f t="shared" si="67"/>
        <v>0.01978873828280836</v>
      </c>
      <c r="W89" s="76">
        <f t="shared" si="67"/>
        <v>0.017883061736733374</v>
      </c>
      <c r="X89" s="77">
        <f t="shared" si="49"/>
        <v>0.012174786218896727</v>
      </c>
    </row>
    <row r="90" spans="1:24" ht="12.75">
      <c r="A90" s="38"/>
      <c r="D90" s="76"/>
      <c r="X90" s="77"/>
    </row>
    <row r="91" spans="1:24" ht="12.75">
      <c r="A91" s="39" t="s">
        <v>35</v>
      </c>
      <c r="D91" s="76">
        <f aca="true" t="shared" si="68" ref="D91:W91">D40/C40-1</f>
        <v>0.04508104658151302</v>
      </c>
      <c r="E91" s="76">
        <f t="shared" si="68"/>
        <v>0.04497023883423257</v>
      </c>
      <c r="F91" s="76">
        <f t="shared" si="68"/>
        <v>0.0430442286858721</v>
      </c>
      <c r="G91" s="76">
        <f t="shared" si="68"/>
        <v>0.040890552294231775</v>
      </c>
      <c r="H91" s="76">
        <f t="shared" si="68"/>
        <v>0.0398500891880742</v>
      </c>
      <c r="I91" s="76">
        <f t="shared" si="68"/>
        <v>0.03088801566407673</v>
      </c>
      <c r="J91" s="76">
        <f t="shared" si="68"/>
        <v>0.029971335533398147</v>
      </c>
      <c r="K91" s="76">
        <f t="shared" si="68"/>
        <v>0.029107954384159473</v>
      </c>
      <c r="L91" s="76">
        <f t="shared" si="68"/>
        <v>0.02829337177578739</v>
      </c>
      <c r="M91" s="76">
        <f t="shared" si="68"/>
        <v>0.027523580599637665</v>
      </c>
      <c r="N91" s="76">
        <f t="shared" si="68"/>
        <v>0.03330244484302014</v>
      </c>
      <c r="O91" s="76">
        <f t="shared" si="68"/>
        <v>0.03238738570555988</v>
      </c>
      <c r="P91" s="76">
        <f t="shared" si="68"/>
        <v>0.03137989468016311</v>
      </c>
      <c r="Q91" s="76">
        <f t="shared" si="68"/>
        <v>0.030433648594499152</v>
      </c>
      <c r="R91" s="76">
        <f t="shared" si="68"/>
        <v>0.029543244302197236</v>
      </c>
      <c r="S91" s="76">
        <f t="shared" si="68"/>
        <v>0.05783295903421637</v>
      </c>
      <c r="T91" s="76">
        <f t="shared" si="68"/>
        <v>0.05489500273623449</v>
      </c>
      <c r="U91" s="76">
        <f t="shared" si="68"/>
        <v>0.05201276293817858</v>
      </c>
      <c r="V91" s="76">
        <f t="shared" si="68"/>
        <v>0.04941654350705749</v>
      </c>
      <c r="W91" s="76">
        <f t="shared" si="68"/>
        <v>0.04706577671580181</v>
      </c>
      <c r="X91" s="77">
        <f t="shared" si="49"/>
        <v>0.038894503829895566</v>
      </c>
    </row>
    <row r="92" spans="1:24" ht="12.75">
      <c r="A92" s="39" t="s">
        <v>36</v>
      </c>
      <c r="D92" s="76">
        <f aca="true" t="shared" si="69" ref="D92:W92">D41/C41-1</f>
        <v>0.019591264957573795</v>
      </c>
      <c r="E92" s="76">
        <f t="shared" si="69"/>
        <v>0.019483159838275643</v>
      </c>
      <c r="F92" s="76">
        <f t="shared" si="69"/>
        <v>0.017604125547192373</v>
      </c>
      <c r="G92" s="76">
        <f t="shared" si="69"/>
        <v>0.015502977848031119</v>
      </c>
      <c r="H92" s="76">
        <f t="shared" si="69"/>
        <v>0.014487891890804017</v>
      </c>
      <c r="I92" s="76">
        <f t="shared" si="69"/>
        <v>0.0057444055259285864</v>
      </c>
      <c r="J92" s="76">
        <f t="shared" si="69"/>
        <v>0.004850083447217823</v>
      </c>
      <c r="K92" s="76">
        <f t="shared" si="69"/>
        <v>0.004007760374789671</v>
      </c>
      <c r="L92" s="76">
        <f t="shared" si="69"/>
        <v>0.0032130456349146463</v>
      </c>
      <c r="M92" s="76">
        <f t="shared" si="69"/>
        <v>0.0024620298533051255</v>
      </c>
      <c r="N92" s="76">
        <f t="shared" si="69"/>
        <v>0.008099946188312446</v>
      </c>
      <c r="O92" s="76">
        <f t="shared" si="69"/>
        <v>0.007207205566400088</v>
      </c>
      <c r="P92" s="76">
        <f t="shared" si="69"/>
        <v>0.0062242874928424285</v>
      </c>
      <c r="Q92" s="76">
        <f t="shared" si="69"/>
        <v>0.005301120579999319</v>
      </c>
      <c r="R92" s="76">
        <f t="shared" si="69"/>
        <v>0.0044324334655585496</v>
      </c>
      <c r="S92" s="76">
        <f t="shared" si="69"/>
        <v>0.032032155155333086</v>
      </c>
      <c r="T92" s="76">
        <f t="shared" si="69"/>
        <v>0.0291658563280337</v>
      </c>
      <c r="U92" s="76">
        <f t="shared" si="69"/>
        <v>0.026353915061637645</v>
      </c>
      <c r="V92" s="76">
        <f t="shared" si="69"/>
        <v>0.023821018055665943</v>
      </c>
      <c r="W92" s="76">
        <f t="shared" si="69"/>
        <v>0.021527587039806617</v>
      </c>
      <c r="X92" s="77">
        <f t="shared" si="49"/>
        <v>0.013555613492581131</v>
      </c>
    </row>
    <row r="93" spans="1:24" ht="12.75">
      <c r="A93" s="39"/>
      <c r="D93" s="76"/>
      <c r="X93" s="77"/>
    </row>
    <row r="94" spans="1:24" ht="12.75">
      <c r="A94" s="39" t="s">
        <v>47</v>
      </c>
      <c r="D94" s="76">
        <f aca="true" t="shared" si="70" ref="D94:W94">D43/C43-1</f>
        <v>0.04641758241758254</v>
      </c>
      <c r="E94" s="76">
        <f t="shared" si="70"/>
        <v>0.042930353692346435</v>
      </c>
      <c r="F94" s="76">
        <f t="shared" si="70"/>
        <v>0.04116320283550823</v>
      </c>
      <c r="G94" s="76">
        <f t="shared" si="70"/>
        <v>0.03976789168278527</v>
      </c>
      <c r="H94" s="76">
        <f t="shared" si="70"/>
        <v>0.03861894486196915</v>
      </c>
      <c r="I94" s="76">
        <f t="shared" si="70"/>
        <v>0.03016191431437143</v>
      </c>
      <c r="J94" s="76">
        <f t="shared" si="70"/>
        <v>0.029278809374782666</v>
      </c>
      <c r="K94" s="76">
        <f t="shared" si="70"/>
        <v>0.0285135135135135</v>
      </c>
      <c r="L94" s="76">
        <f t="shared" si="70"/>
        <v>0.02772303245302843</v>
      </c>
      <c r="M94" s="76">
        <f t="shared" si="70"/>
        <v>0.026975198159038705</v>
      </c>
      <c r="N94" s="76">
        <f t="shared" si="70"/>
        <v>0.03217975849620336</v>
      </c>
      <c r="O94" s="76">
        <f t="shared" si="70"/>
        <v>0.03165892781764468</v>
      </c>
      <c r="P94" s="76">
        <f t="shared" si="70"/>
        <v>0.030745849894785904</v>
      </c>
      <c r="Q94" s="76">
        <f t="shared" si="70"/>
        <v>0.029828739934217863</v>
      </c>
      <c r="R94" s="76">
        <f t="shared" si="70"/>
        <v>0.02896475770925111</v>
      </c>
      <c r="S94" s="76">
        <f t="shared" si="70"/>
        <v>0.055228513325484174</v>
      </c>
      <c r="T94" s="76">
        <f t="shared" si="70"/>
        <v>0.052287250228217896</v>
      </c>
      <c r="U94" s="76">
        <f t="shared" si="70"/>
        <v>0.04968914164538041</v>
      </c>
      <c r="V94" s="76">
        <f t="shared" si="70"/>
        <v>0.04738292011019274</v>
      </c>
      <c r="W94" s="76">
        <f t="shared" si="70"/>
        <v>0.04528318428897071</v>
      </c>
      <c r="X94" s="77">
        <f>AVERAGE(D94:W94)</f>
        <v>0.03773997433776376</v>
      </c>
    </row>
    <row r="95" spans="1:24" ht="12.75">
      <c r="A95" s="48" t="s">
        <v>46</v>
      </c>
      <c r="B95" s="34"/>
      <c r="C95" s="34"/>
      <c r="D95" s="78">
        <f aca="true" t="shared" si="71" ref="D95:W95">D44/C44-1</f>
        <v>0.020895202358617082</v>
      </c>
      <c r="E95" s="78">
        <f t="shared" si="71"/>
        <v>0.01749302799253316</v>
      </c>
      <c r="F95" s="78">
        <f t="shared" si="71"/>
        <v>0.015768978376105913</v>
      </c>
      <c r="G95" s="78">
        <f t="shared" si="71"/>
        <v>0.014407699202717561</v>
      </c>
      <c r="H95" s="78">
        <f t="shared" si="71"/>
        <v>0.013286775475091828</v>
      </c>
      <c r="I95" s="78">
        <f t="shared" si="71"/>
        <v>0.00503601396524056</v>
      </c>
      <c r="J95" s="78">
        <f t="shared" si="71"/>
        <v>0.004174448170519707</v>
      </c>
      <c r="K95" s="78">
        <f t="shared" si="71"/>
        <v>0.0034278180619644605</v>
      </c>
      <c r="L95" s="78">
        <f t="shared" si="71"/>
        <v>0.0026566170273452094</v>
      </c>
      <c r="M95" s="78">
        <f t="shared" si="71"/>
        <v>0.0019270225941840913</v>
      </c>
      <c r="N95" s="78">
        <f t="shared" si="71"/>
        <v>0.007004642435320285</v>
      </c>
      <c r="O95" s="78">
        <f t="shared" si="71"/>
        <v>0.006496514944043685</v>
      </c>
      <c r="P95" s="78">
        <f t="shared" si="71"/>
        <v>0.005605707214425548</v>
      </c>
      <c r="Q95" s="78">
        <f t="shared" si="71"/>
        <v>0.0047109657894810475</v>
      </c>
      <c r="R95" s="78">
        <f t="shared" si="71"/>
        <v>0.003868056301708611</v>
      </c>
      <c r="S95" s="78">
        <f t="shared" si="71"/>
        <v>0.02949123251266772</v>
      </c>
      <c r="T95" s="78">
        <f t="shared" si="71"/>
        <v>0.026621707539724815</v>
      </c>
      <c r="U95" s="78">
        <f t="shared" si="71"/>
        <v>0.024086967458907926</v>
      </c>
      <c r="V95" s="78">
        <f t="shared" si="71"/>
        <v>0.02183699522945659</v>
      </c>
      <c r="W95" s="78">
        <f t="shared" si="71"/>
        <v>0.019788472477044516</v>
      </c>
      <c r="X95" s="79">
        <f t="shared" si="49"/>
        <v>0.012429243256355017</v>
      </c>
    </row>
  </sheetData>
  <sheetProtection/>
  <printOptions/>
  <pageMargins left="0.7" right="0.7" top="0.25" bottom="0.5" header="0.05" footer="0.05"/>
  <pageSetup fitToHeight="1" fitToWidth="1" horizontalDpi="600" verticalDpi="600" orientation="landscape" paperSize="3" scale="44" r:id="rId2"/>
  <headerFooter>
    <oddFooter>&amp;L&amp;F&amp;C&amp;A&amp;Rpage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26"/>
  <sheetViews>
    <sheetView tabSelected="1" zoomScale="150" zoomScaleNormal="150" zoomScalePageLayoutView="150" workbookViewId="0" topLeftCell="A1">
      <selection activeCell="D4" sqref="D4"/>
    </sheetView>
  </sheetViews>
  <sheetFormatPr defaultColWidth="10.8515625" defaultRowHeight="15"/>
  <cols>
    <col min="1" max="1" width="10.8515625" style="80" customWidth="1"/>
    <col min="2" max="2" width="22.140625" style="80" customWidth="1"/>
    <col min="3" max="4" width="10.8515625" style="80" customWidth="1"/>
    <col min="5" max="5" width="18.00390625" style="80" customWidth="1"/>
    <col min="6" max="8" width="10.8515625" style="80" customWidth="1"/>
    <col min="9" max="9" width="18.7109375" style="80" customWidth="1"/>
    <col min="10" max="16384" width="10.8515625" style="80" customWidth="1"/>
  </cols>
  <sheetData>
    <row r="1" ht="15">
      <c r="BE1" s="250"/>
    </row>
    <row r="2" ht="15">
      <c r="BE2" s="250"/>
    </row>
    <row r="3" ht="15">
      <c r="BE3" s="250"/>
    </row>
    <row r="4" ht="15">
      <c r="BE4" s="250"/>
    </row>
    <row r="5" ht="15">
      <c r="BE5" s="250"/>
    </row>
    <row r="6" ht="15">
      <c r="BE6" s="250"/>
    </row>
    <row r="7" spans="2:57" ht="18.75">
      <c r="B7" s="252" t="s">
        <v>179</v>
      </c>
      <c r="C7" s="80"/>
      <c r="BE7" s="250"/>
    </row>
    <row r="8" ht="13.5" thickBot="1"/>
    <row r="9" spans="2:5" ht="33" customHeight="1" thickBot="1">
      <c r="B9" s="188" t="s">
        <v>18</v>
      </c>
      <c r="C9" s="188" t="s">
        <v>19</v>
      </c>
      <c r="D9" s="188" t="s">
        <v>142</v>
      </c>
      <c r="E9" s="188" t="s">
        <v>143</v>
      </c>
    </row>
    <row r="10" spans="2:5" ht="12.75">
      <c r="B10" s="187" t="s">
        <v>99</v>
      </c>
      <c r="C10" s="189" t="s">
        <v>133</v>
      </c>
      <c r="D10" s="190">
        <v>25000</v>
      </c>
      <c r="E10" s="191">
        <f>D10*350</f>
        <v>8750000</v>
      </c>
    </row>
    <row r="11" spans="2:5" ht="12.75">
      <c r="B11" s="178" t="s">
        <v>12</v>
      </c>
      <c r="C11" s="189" t="s">
        <v>133</v>
      </c>
      <c r="D11" s="175">
        <v>40000</v>
      </c>
      <c r="E11" s="179">
        <f>D11*350</f>
        <v>14000000</v>
      </c>
    </row>
    <row r="12" spans="2:7" ht="13.5" thickBot="1">
      <c r="B12" s="198" t="s">
        <v>102</v>
      </c>
      <c r="C12" s="199" t="s">
        <v>133</v>
      </c>
      <c r="D12" s="200">
        <v>2080</v>
      </c>
      <c r="E12" s="201">
        <f>D12*350</f>
        <v>728000</v>
      </c>
      <c r="G12" s="81"/>
    </row>
    <row r="13" spans="2:7" ht="13.5" thickBot="1">
      <c r="B13" s="205" t="s">
        <v>20</v>
      </c>
      <c r="C13" s="206" t="s">
        <v>133</v>
      </c>
      <c r="D13" s="207">
        <f>SUM(D10:D12)</f>
        <v>67080</v>
      </c>
      <c r="E13" s="208">
        <f>SUM(E10:E12)</f>
        <v>23478000</v>
      </c>
      <c r="G13" s="81"/>
    </row>
    <row r="14" spans="2:7" ht="12.75">
      <c r="B14" s="202"/>
      <c r="C14" s="203"/>
      <c r="D14" s="203"/>
      <c r="E14" s="204"/>
      <c r="G14" s="81"/>
    </row>
    <row r="15" spans="2:10" ht="15.75" thickBot="1">
      <c r="B15" s="192"/>
      <c r="C15" s="194"/>
      <c r="D15" s="194"/>
      <c r="E15" s="197"/>
      <c r="G15" s="81"/>
      <c r="I15" s="119"/>
      <c r="J15" s="120"/>
    </row>
    <row r="16" spans="2:10" ht="15.75" thickBot="1">
      <c r="B16" s="188" t="s">
        <v>21</v>
      </c>
      <c r="C16" s="195" t="s">
        <v>19</v>
      </c>
      <c r="D16" s="195" t="s">
        <v>142</v>
      </c>
      <c r="E16" s="195" t="s">
        <v>143</v>
      </c>
      <c r="G16" s="18"/>
      <c r="I16" s="119"/>
      <c r="J16" s="120"/>
    </row>
    <row r="17" spans="2:10" ht="15">
      <c r="B17" s="193" t="s">
        <v>13</v>
      </c>
      <c r="C17" s="189" t="s">
        <v>133</v>
      </c>
      <c r="D17" s="196">
        <v>749</v>
      </c>
      <c r="E17" s="191">
        <f aca="true" t="shared" si="0" ref="E17:E23">D17*350</f>
        <v>262150</v>
      </c>
      <c r="G17" s="18"/>
      <c r="I17" s="119"/>
      <c r="J17" s="120"/>
    </row>
    <row r="18" spans="2:10" ht="15">
      <c r="B18" s="180" t="s">
        <v>15</v>
      </c>
      <c r="C18" s="189" t="s">
        <v>133</v>
      </c>
      <c r="D18" s="176">
        <v>14480</v>
      </c>
      <c r="E18" s="179">
        <f t="shared" si="0"/>
        <v>5068000</v>
      </c>
      <c r="G18" s="18"/>
      <c r="I18" s="119"/>
      <c r="J18" s="120"/>
    </row>
    <row r="19" spans="2:10" ht="15">
      <c r="B19" s="180" t="s">
        <v>14</v>
      </c>
      <c r="C19" s="189" t="s">
        <v>133</v>
      </c>
      <c r="D19" s="176">
        <v>5600</v>
      </c>
      <c r="E19" s="179">
        <f t="shared" si="0"/>
        <v>1960000</v>
      </c>
      <c r="G19" s="18"/>
      <c r="I19" s="119"/>
      <c r="J19" s="120"/>
    </row>
    <row r="20" spans="2:7" ht="12.75">
      <c r="B20" s="180" t="s">
        <v>16</v>
      </c>
      <c r="C20" s="189" t="s">
        <v>133</v>
      </c>
      <c r="D20" s="176">
        <v>9070</v>
      </c>
      <c r="E20" s="179">
        <f t="shared" si="0"/>
        <v>3174500</v>
      </c>
      <c r="G20" s="18"/>
    </row>
    <row r="21" spans="2:7" ht="12.75">
      <c r="B21" s="180" t="s">
        <v>17</v>
      </c>
      <c r="C21" s="189" t="s">
        <v>133</v>
      </c>
      <c r="D21" s="176">
        <v>35490</v>
      </c>
      <c r="E21" s="179">
        <f t="shared" si="0"/>
        <v>12421500</v>
      </c>
      <c r="G21" s="18"/>
    </row>
    <row r="22" spans="2:7" ht="12.75">
      <c r="B22" s="180" t="s">
        <v>100</v>
      </c>
      <c r="C22" s="174" t="s">
        <v>104</v>
      </c>
      <c r="D22" s="176">
        <v>526</v>
      </c>
      <c r="E22" s="181">
        <f t="shared" si="0"/>
        <v>184100</v>
      </c>
      <c r="G22" s="18"/>
    </row>
    <row r="23" spans="2:7" ht="12.75">
      <c r="B23" s="180" t="s">
        <v>101</v>
      </c>
      <c r="C23" s="174" t="s">
        <v>104</v>
      </c>
      <c r="D23" s="176">
        <v>52.9</v>
      </c>
      <c r="E23" s="181">
        <f t="shared" si="0"/>
        <v>18515</v>
      </c>
      <c r="G23" s="18"/>
    </row>
    <row r="24" spans="2:7" ht="13.5">
      <c r="B24" s="182"/>
      <c r="C24" s="177"/>
      <c r="D24" s="177"/>
      <c r="E24" s="183"/>
      <c r="G24" s="18"/>
    </row>
    <row r="25" spans="2:7" ht="13.5" thickBot="1">
      <c r="B25" s="184" t="s">
        <v>58</v>
      </c>
      <c r="C25" s="209" t="s">
        <v>133</v>
      </c>
      <c r="D25" s="185">
        <f>D17+D19+D18+D20+D21</f>
        <v>65389</v>
      </c>
      <c r="E25" s="186">
        <f>E17+E19+E18+E20+E21</f>
        <v>22886150</v>
      </c>
      <c r="G25" s="81"/>
    </row>
    <row r="26" ht="12.75">
      <c r="G26" s="81"/>
    </row>
  </sheetData>
  <sheetProtection/>
  <printOptions/>
  <pageMargins left="0.7" right="0.7" top="0.75" bottom="0.75" header="0.3" footer="0.3"/>
  <pageSetup fitToHeight="1" fitToWidth="1" orientation="portrait" r:id="rId2"/>
  <headerFooter>
    <oddFooter>&amp;L&amp;F&amp;C&amp;A&amp;Rpage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H46"/>
  <sheetViews>
    <sheetView zoomScalePageLayoutView="150" workbookViewId="0" topLeftCell="A13">
      <selection activeCell="AL12" sqref="AL12"/>
    </sheetView>
  </sheetViews>
  <sheetFormatPr defaultColWidth="10.8515625" defaultRowHeight="15"/>
  <cols>
    <col min="1" max="1" width="3.28125" style="82" customWidth="1"/>
    <col min="2" max="2" width="13.00390625" style="82" customWidth="1"/>
    <col min="3" max="3" width="14.7109375" style="82" customWidth="1"/>
    <col min="4" max="4" width="11.421875" style="82" bestFit="1" customWidth="1"/>
    <col min="5" max="5" width="12.8515625" style="82" bestFit="1" customWidth="1"/>
    <col min="6" max="6" width="12.00390625" style="82" bestFit="1" customWidth="1"/>
    <col min="7" max="7" width="15.8515625" style="82" customWidth="1"/>
    <col min="8" max="9" width="11.421875" style="82" bestFit="1" customWidth="1"/>
    <col min="10" max="26" width="12.28125" style="82" bestFit="1" customWidth="1"/>
    <col min="27" max="16384" width="10.8515625" style="82" customWidth="1"/>
  </cols>
  <sheetData>
    <row r="1" ht="15"/>
    <row r="2" ht="15"/>
    <row r="3" ht="15"/>
    <row r="4" ht="15"/>
    <row r="5" ht="15"/>
    <row r="6" ht="15"/>
    <row r="7" spans="2:14" ht="31.5">
      <c r="B7" s="4"/>
      <c r="F7" s="4"/>
      <c r="K7" s="82"/>
      <c r="N7" s="251" t="s">
        <v>179</v>
      </c>
    </row>
    <row r="8" ht="12.75"/>
    <row r="9" spans="2:26" ht="12.75">
      <c r="B9" s="83"/>
      <c r="C9" s="83"/>
      <c r="D9" s="83"/>
      <c r="E9" s="83"/>
      <c r="F9" s="84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2:34" ht="13.5">
      <c r="B10" s="85"/>
      <c r="C10" s="85"/>
      <c r="D10" s="261" t="s">
        <v>145</v>
      </c>
      <c r="E10" s="261"/>
      <c r="F10" s="261" t="s">
        <v>64</v>
      </c>
      <c r="G10" s="261"/>
      <c r="H10" s="85"/>
      <c r="I10" s="85"/>
      <c r="J10" s="85">
        <v>4</v>
      </c>
      <c r="K10" s="85">
        <f aca="true" t="shared" si="0" ref="K10:Y11">J10+1</f>
        <v>5</v>
      </c>
      <c r="L10" s="85">
        <f t="shared" si="0"/>
        <v>6</v>
      </c>
      <c r="M10" s="85">
        <f t="shared" si="0"/>
        <v>7</v>
      </c>
      <c r="N10" s="85">
        <f t="shared" si="0"/>
        <v>8</v>
      </c>
      <c r="O10" s="85">
        <f t="shared" si="0"/>
        <v>9</v>
      </c>
      <c r="P10" s="85">
        <f t="shared" si="0"/>
        <v>10</v>
      </c>
      <c r="Q10" s="85">
        <f t="shared" si="0"/>
        <v>11</v>
      </c>
      <c r="R10" s="85">
        <f t="shared" si="0"/>
        <v>12</v>
      </c>
      <c r="S10" s="85">
        <f t="shared" si="0"/>
        <v>13</v>
      </c>
      <c r="T10" s="85">
        <f t="shared" si="0"/>
        <v>14</v>
      </c>
      <c r="U10" s="85">
        <f t="shared" si="0"/>
        <v>15</v>
      </c>
      <c r="V10" s="85">
        <f t="shared" si="0"/>
        <v>16</v>
      </c>
      <c r="W10" s="85">
        <f t="shared" si="0"/>
        <v>17</v>
      </c>
      <c r="X10" s="85">
        <f t="shared" si="0"/>
        <v>18</v>
      </c>
      <c r="Y10" s="85">
        <f t="shared" si="0"/>
        <v>19</v>
      </c>
      <c r="Z10" s="85">
        <f>Y10+1</f>
        <v>20</v>
      </c>
      <c r="AA10" s="85">
        <f aca="true" t="shared" si="1" ref="AA10:AH10">Z10+1</f>
        <v>21</v>
      </c>
      <c r="AB10" s="85">
        <f t="shared" si="1"/>
        <v>22</v>
      </c>
      <c r="AC10" s="85">
        <f t="shared" si="1"/>
        <v>23</v>
      </c>
      <c r="AD10" s="85">
        <f t="shared" si="1"/>
        <v>24</v>
      </c>
      <c r="AE10" s="85">
        <f t="shared" si="1"/>
        <v>25</v>
      </c>
      <c r="AF10" s="85">
        <f t="shared" si="1"/>
        <v>26</v>
      </c>
      <c r="AG10" s="85">
        <f t="shared" si="1"/>
        <v>27</v>
      </c>
      <c r="AH10" s="85">
        <f t="shared" si="1"/>
        <v>28</v>
      </c>
    </row>
    <row r="11" spans="2:34" ht="13.5">
      <c r="B11" s="86" t="s">
        <v>65</v>
      </c>
      <c r="C11" s="86"/>
      <c r="D11" s="87" t="s">
        <v>66</v>
      </c>
      <c r="E11" s="87" t="s">
        <v>67</v>
      </c>
      <c r="F11" s="87" t="s">
        <v>66</v>
      </c>
      <c r="G11" s="87" t="s">
        <v>67</v>
      </c>
      <c r="H11" s="87" t="s">
        <v>146</v>
      </c>
      <c r="I11" s="86"/>
      <c r="J11" s="86">
        <v>2016</v>
      </c>
      <c r="K11" s="86">
        <f t="shared" si="0"/>
        <v>2017</v>
      </c>
      <c r="L11" s="86">
        <f t="shared" si="0"/>
        <v>2018</v>
      </c>
      <c r="M11" s="86">
        <f t="shared" si="0"/>
        <v>2019</v>
      </c>
      <c r="N11" s="86">
        <f t="shared" si="0"/>
        <v>2020</v>
      </c>
      <c r="O11" s="86">
        <f t="shared" si="0"/>
        <v>2021</v>
      </c>
      <c r="P11" s="86">
        <f t="shared" si="0"/>
        <v>2022</v>
      </c>
      <c r="Q11" s="86">
        <f t="shared" si="0"/>
        <v>2023</v>
      </c>
      <c r="R11" s="86">
        <f t="shared" si="0"/>
        <v>2024</v>
      </c>
      <c r="S11" s="86">
        <f t="shared" si="0"/>
        <v>2025</v>
      </c>
      <c r="T11" s="86">
        <f t="shared" si="0"/>
        <v>2026</v>
      </c>
      <c r="U11" s="86">
        <f t="shared" si="0"/>
        <v>2027</v>
      </c>
      <c r="V11" s="86">
        <f t="shared" si="0"/>
        <v>2028</v>
      </c>
      <c r="W11" s="86">
        <f t="shared" si="0"/>
        <v>2029</v>
      </c>
      <c r="X11" s="86">
        <f t="shared" si="0"/>
        <v>2030</v>
      </c>
      <c r="Y11" s="86">
        <f t="shared" si="0"/>
        <v>2031</v>
      </c>
      <c r="Z11" s="86">
        <f>Y11+1</f>
        <v>2032</v>
      </c>
      <c r="AA11" s="86">
        <f aca="true" t="shared" si="2" ref="AA11:AH11">Z11+1</f>
        <v>2033</v>
      </c>
      <c r="AB11" s="86">
        <f t="shared" si="2"/>
        <v>2034</v>
      </c>
      <c r="AC11" s="86">
        <f t="shared" si="2"/>
        <v>2035</v>
      </c>
      <c r="AD11" s="86">
        <f t="shared" si="2"/>
        <v>2036</v>
      </c>
      <c r="AE11" s="86">
        <f t="shared" si="2"/>
        <v>2037</v>
      </c>
      <c r="AF11" s="86">
        <f t="shared" si="2"/>
        <v>2038</v>
      </c>
      <c r="AG11" s="86">
        <f t="shared" si="2"/>
        <v>2039</v>
      </c>
      <c r="AH11" s="86">
        <f t="shared" si="2"/>
        <v>2040</v>
      </c>
    </row>
    <row r="12" spans="2:34" ht="12.75">
      <c r="B12" s="82" t="s">
        <v>68</v>
      </c>
      <c r="D12" s="88">
        <f>+F36</f>
        <v>500</v>
      </c>
      <c r="E12" s="88" t="s">
        <v>133</v>
      </c>
      <c r="F12" s="35">
        <f>+F36*350</f>
        <v>175000</v>
      </c>
      <c r="G12" s="88" t="s">
        <v>128</v>
      </c>
      <c r="H12" s="219">
        <f>+J12/$J$29</f>
        <v>0.13889716472133204</v>
      </c>
      <c r="J12" s="89">
        <f>+$F$12*'Prices KBC'!D28</f>
        <v>17135125.83880752</v>
      </c>
      <c r="K12" s="89">
        <f>+$F$12*'Prices KBC'!E28</f>
        <v>17909832.32508801</v>
      </c>
      <c r="L12" s="89">
        <f>+$F$12*'Prices KBC'!F28</f>
        <v>18684538.811368495</v>
      </c>
      <c r="M12" s="89">
        <f>+$F$12*'Prices KBC'!G28</f>
        <v>19488196.006490443</v>
      </c>
      <c r="N12" s="89">
        <f>+$F$12*'Prices KBC'!H28</f>
        <v>20253252.256490447</v>
      </c>
      <c r="O12" s="89">
        <f>+$F$12*'Prices KBC'!I28</f>
        <v>20868814.756490447</v>
      </c>
      <c r="P12" s="89">
        <f>+$F$12*'Prices KBC'!J28</f>
        <v>21484377.256490447</v>
      </c>
      <c r="Q12" s="89">
        <f>+$F$12*'Prices KBC'!K28</f>
        <v>22099939.756490447</v>
      </c>
      <c r="R12" s="89">
        <f>+$F$12*'Prices KBC'!L28</f>
        <v>22715502.256490447</v>
      </c>
      <c r="S12" s="89">
        <f>+$F$12*'Prices KBC'!M28</f>
        <v>23331064.75649045</v>
      </c>
      <c r="T12" s="89">
        <f>+$F$12*'Prices KBC'!N28</f>
        <v>24096977.492770933</v>
      </c>
      <c r="U12" s="89">
        <f>+$F$12*'Prices KBC'!O28</f>
        <v>24853239.992770933</v>
      </c>
      <c r="V12" s="89">
        <f>+$F$12*'Prices KBC'!P28</f>
        <v>25609502.492770925</v>
      </c>
      <c r="W12" s="89">
        <f>+$F$12*'Prices KBC'!Q28</f>
        <v>26365764.99277093</v>
      </c>
      <c r="X12" s="89">
        <f>+$F$12*'Prices KBC'!R28</f>
        <v>27122027.492770933</v>
      </c>
      <c r="Y12" s="89">
        <f>+$F$12*'Prices KBC'!S28</f>
        <v>28778610.7865368</v>
      </c>
      <c r="Z12" s="89">
        <f>+$F$12*'Prices KBC'!T28</f>
        <v>30397718.24834194</v>
      </c>
      <c r="AA12" s="89">
        <f>+$F$12*'Prices KBC'!U28</f>
        <v>32007738.971361898</v>
      </c>
      <c r="AB12" s="89">
        <f>+$F$12*'Prices KBC'!V28</f>
        <v>33608066.538445815</v>
      </c>
      <c r="AC12" s="89">
        <f>+$F$12*'Prices KBC'!W28</f>
        <v>35198046.0148189</v>
      </c>
      <c r="AD12" s="89">
        <f>+$F$12*'Prices KBC'!X28</f>
        <v>36567757.77614666</v>
      </c>
      <c r="AE12" s="89">
        <f>+$F$12*'Prices KBC'!Y28</f>
        <v>37990771.0846208</v>
      </c>
      <c r="AF12" s="89">
        <f>+$F$12*'Prices KBC'!Z28</f>
        <v>39469160.13936002</v>
      </c>
      <c r="AG12" s="89">
        <f>+$F$12*'Prices KBC'!AA28</f>
        <v>41005079.855751365</v>
      </c>
      <c r="AH12" s="89">
        <f>+$F$12*'Prices KBC'!AB28</f>
        <v>42600769.00647752</v>
      </c>
    </row>
    <row r="13" spans="2:34" ht="12.75">
      <c r="B13" s="82" t="s">
        <v>70</v>
      </c>
      <c r="D13" s="90">
        <v>0</v>
      </c>
      <c r="E13" s="88" t="s">
        <v>71</v>
      </c>
      <c r="F13" s="35">
        <f>+F37</f>
        <v>1024800</v>
      </c>
      <c r="G13" s="88" t="s">
        <v>129</v>
      </c>
      <c r="H13" s="219">
        <f aca="true" t="shared" si="3" ref="H13:H19">+J13/$J$29</f>
        <v>0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2:34" ht="12.75">
      <c r="B14" s="82" t="s">
        <v>73</v>
      </c>
      <c r="D14" s="131">
        <v>251244000</v>
      </c>
      <c r="E14" s="88" t="s">
        <v>124</v>
      </c>
      <c r="F14" s="35">
        <f>+D14*0.106</f>
        <v>26631864</v>
      </c>
      <c r="G14" s="88" t="s">
        <v>127</v>
      </c>
      <c r="H14" s="219">
        <f t="shared" si="3"/>
        <v>0.23828851369107212</v>
      </c>
      <c r="J14" s="89">
        <f>+$F$14*(1+0.025)^J10</f>
        <v>29396594.784571867</v>
      </c>
      <c r="K14" s="89">
        <f aca="true" t="shared" si="4" ref="K14:AH14">+$F$14*(1+0.025)^K10</f>
        <v>30131509.654186163</v>
      </c>
      <c r="L14" s="89">
        <f t="shared" si="4"/>
        <v>30884797.395540815</v>
      </c>
      <c r="M14" s="89">
        <f t="shared" si="4"/>
        <v>31656917.330429338</v>
      </c>
      <c r="N14" s="89">
        <f t="shared" si="4"/>
        <v>32448340.263690066</v>
      </c>
      <c r="O14" s="89">
        <f t="shared" si="4"/>
        <v>33259548.770282313</v>
      </c>
      <c r="P14" s="89">
        <f t="shared" si="4"/>
        <v>34091037.48953937</v>
      </c>
      <c r="Q14" s="89">
        <f t="shared" si="4"/>
        <v>34943313.426777855</v>
      </c>
      <c r="R14" s="89">
        <f t="shared" si="4"/>
        <v>35816896.2624473</v>
      </c>
      <c r="S14" s="89">
        <f t="shared" si="4"/>
        <v>36712318.66900848</v>
      </c>
      <c r="T14" s="89">
        <f t="shared" si="4"/>
        <v>37630126.63573369</v>
      </c>
      <c r="U14" s="89">
        <f t="shared" si="4"/>
        <v>38570879.80162703</v>
      </c>
      <c r="V14" s="89">
        <f t="shared" si="4"/>
        <v>39535151.79666771</v>
      </c>
      <c r="W14" s="89">
        <f t="shared" si="4"/>
        <v>40523530.59158439</v>
      </c>
      <c r="X14" s="89">
        <f t="shared" si="4"/>
        <v>41536618.856374</v>
      </c>
      <c r="Y14" s="89">
        <f t="shared" si="4"/>
        <v>42575034.32778335</v>
      </c>
      <c r="Z14" s="89">
        <f t="shared" si="4"/>
        <v>43639410.185977936</v>
      </c>
      <c r="AA14" s="89">
        <f t="shared" si="4"/>
        <v>44730395.44062738</v>
      </c>
      <c r="AB14" s="89">
        <f t="shared" si="4"/>
        <v>45848655.326643065</v>
      </c>
      <c r="AC14" s="89">
        <f t="shared" si="4"/>
        <v>46994871.70980914</v>
      </c>
      <c r="AD14" s="89">
        <f t="shared" si="4"/>
        <v>48169743.502554365</v>
      </c>
      <c r="AE14" s="89">
        <f t="shared" si="4"/>
        <v>49373987.090118214</v>
      </c>
      <c r="AF14" s="89">
        <f t="shared" si="4"/>
        <v>50608336.76737117</v>
      </c>
      <c r="AG14" s="89">
        <f t="shared" si="4"/>
        <v>51873545.186555445</v>
      </c>
      <c r="AH14" s="89">
        <f t="shared" si="4"/>
        <v>53170383.81621933</v>
      </c>
    </row>
    <row r="15" spans="1:34" ht="12.75">
      <c r="A15" s="35"/>
      <c r="B15" s="82" t="s">
        <v>74</v>
      </c>
      <c r="D15" s="35">
        <f>3067500</f>
        <v>3067500</v>
      </c>
      <c r="E15" s="88" t="s">
        <v>127</v>
      </c>
      <c r="F15" s="35">
        <f>+D15</f>
        <v>3067500</v>
      </c>
      <c r="G15" s="35" t="str">
        <f>+E15</f>
        <v>US$/Y</v>
      </c>
      <c r="H15" s="219">
        <f t="shared" si="3"/>
        <v>0.02744644594713174</v>
      </c>
      <c r="J15" s="89">
        <f>$D$15*(1+0.025)^J10</f>
        <v>3385946.0419921866</v>
      </c>
      <c r="K15" s="89">
        <f aca="true" t="shared" si="5" ref="K15:AH15">$D$15*(1+0.025)^K10</f>
        <v>3470594.693041991</v>
      </c>
      <c r="L15" s="89">
        <f t="shared" si="5"/>
        <v>3557359.5603680406</v>
      </c>
      <c r="M15" s="89">
        <f t="shared" si="5"/>
        <v>3646293.5493772416</v>
      </c>
      <c r="N15" s="89">
        <f t="shared" si="5"/>
        <v>3737450.8881116724</v>
      </c>
      <c r="O15" s="89">
        <f t="shared" si="5"/>
        <v>3830887.1603144635</v>
      </c>
      <c r="P15" s="89">
        <f t="shared" si="5"/>
        <v>3926659.3393223253</v>
      </c>
      <c r="Q15" s="89">
        <f t="shared" si="5"/>
        <v>4024825.8228053832</v>
      </c>
      <c r="R15" s="89">
        <f t="shared" si="5"/>
        <v>4125446.4683755175</v>
      </c>
      <c r="S15" s="89">
        <f t="shared" si="5"/>
        <v>4228582.630084906</v>
      </c>
      <c r="T15" s="89">
        <f t="shared" si="5"/>
        <v>4334297.195837027</v>
      </c>
      <c r="U15" s="89">
        <f t="shared" si="5"/>
        <v>4442654.625732954</v>
      </c>
      <c r="V15" s="89">
        <f t="shared" si="5"/>
        <v>4553720.991376277</v>
      </c>
      <c r="W15" s="89">
        <f t="shared" si="5"/>
        <v>4667564.016160684</v>
      </c>
      <c r="X15" s="89">
        <f t="shared" si="5"/>
        <v>4784253.116564701</v>
      </c>
      <c r="Y15" s="89">
        <f t="shared" si="5"/>
        <v>4903859.444478818</v>
      </c>
      <c r="Z15" s="89">
        <f t="shared" si="5"/>
        <v>5026455.930590788</v>
      </c>
      <c r="AA15" s="89">
        <f t="shared" si="5"/>
        <v>5152117.328855557</v>
      </c>
      <c r="AB15" s="89">
        <f t="shared" si="5"/>
        <v>5280920.262076946</v>
      </c>
      <c r="AC15" s="89">
        <f t="shared" si="5"/>
        <v>5412943.26862887</v>
      </c>
      <c r="AD15" s="89">
        <f t="shared" si="5"/>
        <v>5548266.850344592</v>
      </c>
      <c r="AE15" s="89">
        <f t="shared" si="5"/>
        <v>5686973.521603205</v>
      </c>
      <c r="AF15" s="89">
        <f t="shared" si="5"/>
        <v>5829147.859643285</v>
      </c>
      <c r="AG15" s="89">
        <f t="shared" si="5"/>
        <v>5974876.556134367</v>
      </c>
      <c r="AH15" s="89">
        <f t="shared" si="5"/>
        <v>6124248.470037726</v>
      </c>
    </row>
    <row r="16" spans="2:34" ht="12.75">
      <c r="B16" s="55" t="s">
        <v>75</v>
      </c>
      <c r="C16" s="55"/>
      <c r="D16" s="88">
        <v>0.00012</v>
      </c>
      <c r="E16" s="88" t="s">
        <v>103</v>
      </c>
      <c r="F16" s="35">
        <f>(1826*1000*3.785/1000)*350</f>
        <v>2418993.5</v>
      </c>
      <c r="G16" s="88" t="s">
        <v>130</v>
      </c>
      <c r="H16" s="219">
        <f t="shared" si="3"/>
        <v>2.597272345983884E-06</v>
      </c>
      <c r="J16" s="89">
        <f>$F$16*$D$16*(1+0.025)^J10</f>
        <v>320.41394491657024</v>
      </c>
      <c r="K16" s="89">
        <f>$F$16*$D$16*(1+0.025)^K10</f>
        <v>328.4242935394845</v>
      </c>
      <c r="L16" s="89">
        <f aca="true" t="shared" si="6" ref="L16:AH16">$F$16*$D$16*(1+0.025)^L10</f>
        <v>336.6349008779716</v>
      </c>
      <c r="M16" s="89">
        <f t="shared" si="6"/>
        <v>345.0507733999209</v>
      </c>
      <c r="N16" s="89">
        <f t="shared" si="6"/>
        <v>353.67704273491887</v>
      </c>
      <c r="O16" s="89">
        <f t="shared" si="6"/>
        <v>362.5189688032918</v>
      </c>
      <c r="P16" s="89">
        <f t="shared" si="6"/>
        <v>371.5819430233741</v>
      </c>
      <c r="Q16" s="89">
        <f t="shared" si="6"/>
        <v>380.8714915989584</v>
      </c>
      <c r="R16" s="89">
        <f t="shared" si="6"/>
        <v>390.39327888893234</v>
      </c>
      <c r="S16" s="89">
        <f t="shared" si="6"/>
        <v>400.15311086115565</v>
      </c>
      <c r="T16" s="89">
        <f t="shared" si="6"/>
        <v>410.1569386326845</v>
      </c>
      <c r="U16" s="89">
        <f t="shared" si="6"/>
        <v>420.41086209850164</v>
      </c>
      <c r="V16" s="89">
        <f t="shared" si="6"/>
        <v>430.9211336509642</v>
      </c>
      <c r="W16" s="89">
        <f t="shared" si="6"/>
        <v>441.6941619922382</v>
      </c>
      <c r="X16" s="89">
        <f t="shared" si="6"/>
        <v>452.7365160420442</v>
      </c>
      <c r="Y16" s="89">
        <f t="shared" si="6"/>
        <v>464.0549289430953</v>
      </c>
      <c r="Z16" s="89">
        <f t="shared" si="6"/>
        <v>475.6563021666726</v>
      </c>
      <c r="AA16" s="89">
        <f t="shared" si="6"/>
        <v>487.54770972083935</v>
      </c>
      <c r="AB16" s="89">
        <f t="shared" si="6"/>
        <v>499.7364024638603</v>
      </c>
      <c r="AC16" s="89">
        <f t="shared" si="6"/>
        <v>512.2298125254569</v>
      </c>
      <c r="AD16" s="89">
        <f t="shared" si="6"/>
        <v>525.0355578385933</v>
      </c>
      <c r="AE16" s="89">
        <f t="shared" si="6"/>
        <v>538.161446784558</v>
      </c>
      <c r="AF16" s="89">
        <f t="shared" si="6"/>
        <v>551.615482954172</v>
      </c>
      <c r="AG16" s="89">
        <f t="shared" si="6"/>
        <v>565.4058700280262</v>
      </c>
      <c r="AH16" s="89">
        <f t="shared" si="6"/>
        <v>579.5410167787268</v>
      </c>
    </row>
    <row r="17" spans="2:34" ht="12.75">
      <c r="B17" s="55" t="s">
        <v>76</v>
      </c>
      <c r="C17" s="55"/>
      <c r="D17" s="88">
        <v>0.5</v>
      </c>
      <c r="E17" s="88" t="s">
        <v>103</v>
      </c>
      <c r="F17" s="35">
        <v>54600</v>
      </c>
      <c r="G17" s="88" t="s">
        <v>130</v>
      </c>
      <c r="H17" s="219">
        <f t="shared" si="3"/>
        <v>0.00024426665830699153</v>
      </c>
      <c r="J17" s="89">
        <f>$D$17*$F$17*(1+0.025)^J10</f>
        <v>30134.091914062494</v>
      </c>
      <c r="K17" s="89">
        <f aca="true" t="shared" si="7" ref="K17:AH17">$D$17*$F$17*(1+0.025)^K10</f>
        <v>30887.44421191405</v>
      </c>
      <c r="L17" s="89">
        <f t="shared" si="7"/>
        <v>31659.6303172119</v>
      </c>
      <c r="M17" s="89">
        <f t="shared" si="7"/>
        <v>32451.1210751422</v>
      </c>
      <c r="N17" s="89">
        <f t="shared" si="7"/>
        <v>33262.399102020754</v>
      </c>
      <c r="O17" s="89">
        <f t="shared" si="7"/>
        <v>34093.959079571265</v>
      </c>
      <c r="P17" s="89">
        <f t="shared" si="7"/>
        <v>34946.30805656055</v>
      </c>
      <c r="Q17" s="89">
        <f t="shared" si="7"/>
        <v>35819.96575797456</v>
      </c>
      <c r="R17" s="89">
        <f t="shared" si="7"/>
        <v>36715.46490192392</v>
      </c>
      <c r="S17" s="89">
        <f t="shared" si="7"/>
        <v>37633.35152447202</v>
      </c>
      <c r="T17" s="89">
        <f t="shared" si="7"/>
        <v>38574.18531258382</v>
      </c>
      <c r="U17" s="89">
        <f t="shared" si="7"/>
        <v>39538.539945398414</v>
      </c>
      <c r="V17" s="89">
        <f t="shared" si="7"/>
        <v>40527.00344403338</v>
      </c>
      <c r="W17" s="89">
        <f t="shared" si="7"/>
        <v>41540.1785301342</v>
      </c>
      <c r="X17" s="89">
        <f t="shared" si="7"/>
        <v>42578.682993387556</v>
      </c>
      <c r="Y17" s="89">
        <f t="shared" si="7"/>
        <v>43643.15006822225</v>
      </c>
      <c r="Z17" s="89">
        <f t="shared" si="7"/>
        <v>44734.2288199278</v>
      </c>
      <c r="AA17" s="89">
        <f t="shared" si="7"/>
        <v>45852.58454042599</v>
      </c>
      <c r="AB17" s="89">
        <f t="shared" si="7"/>
        <v>46998.89915393664</v>
      </c>
      <c r="AC17" s="89">
        <f t="shared" si="7"/>
        <v>48173.871632785056</v>
      </c>
      <c r="AD17" s="89">
        <f t="shared" si="7"/>
        <v>49378.218423604674</v>
      </c>
      <c r="AE17" s="89">
        <f t="shared" si="7"/>
        <v>50612.67388419479</v>
      </c>
      <c r="AF17" s="89">
        <f t="shared" si="7"/>
        <v>51877.99073129965</v>
      </c>
      <c r="AG17" s="89">
        <f t="shared" si="7"/>
        <v>53174.94049958214</v>
      </c>
      <c r="AH17" s="89">
        <f t="shared" si="7"/>
        <v>54504.31401207169</v>
      </c>
    </row>
    <row r="18" spans="2:34" ht="12.75">
      <c r="B18" s="91" t="s">
        <v>77</v>
      </c>
      <c r="C18" s="91"/>
      <c r="D18" s="92">
        <v>197</v>
      </c>
      <c r="E18" s="88" t="s">
        <v>127</v>
      </c>
      <c r="F18" s="84">
        <f>+D18</f>
        <v>197</v>
      </c>
      <c r="G18" s="84" t="str">
        <f>+E18</f>
        <v>US$/Y</v>
      </c>
      <c r="H18" s="219">
        <f t="shared" si="3"/>
        <v>1.7626568383325032E-06</v>
      </c>
      <c r="I18" s="83"/>
      <c r="J18" s="93">
        <f>+$F$18*(1+0.025)^J10</f>
        <v>217.45113945312497</v>
      </c>
      <c r="K18" s="93">
        <f aca="true" t="shared" si="8" ref="K18:AH18">+$F$18*(1+0.025)^K10</f>
        <v>222.88741793945306</v>
      </c>
      <c r="L18" s="93">
        <f t="shared" si="8"/>
        <v>228.45960338793935</v>
      </c>
      <c r="M18" s="93">
        <f t="shared" si="8"/>
        <v>234.17109347263786</v>
      </c>
      <c r="N18" s="93">
        <f t="shared" si="8"/>
        <v>240.0253708094538</v>
      </c>
      <c r="O18" s="93">
        <f t="shared" si="8"/>
        <v>246.0260050796901</v>
      </c>
      <c r="P18" s="93">
        <f t="shared" si="8"/>
        <v>252.17665520668234</v>
      </c>
      <c r="Q18" s="93">
        <f t="shared" si="8"/>
        <v>258.4810715868494</v>
      </c>
      <c r="R18" s="93">
        <f t="shared" si="8"/>
        <v>264.9430983765206</v>
      </c>
      <c r="S18" s="93">
        <f t="shared" si="8"/>
        <v>271.5666758359336</v>
      </c>
      <c r="T18" s="93">
        <f t="shared" si="8"/>
        <v>278.3558427318319</v>
      </c>
      <c r="U18" s="93">
        <f t="shared" si="8"/>
        <v>285.31473880012777</v>
      </c>
      <c r="V18" s="93">
        <f t="shared" si="8"/>
        <v>292.44760727013096</v>
      </c>
      <c r="W18" s="93">
        <f t="shared" si="8"/>
        <v>299.75879745188416</v>
      </c>
      <c r="X18" s="93">
        <f t="shared" si="8"/>
        <v>307.25276738818127</v>
      </c>
      <c r="Y18" s="93">
        <f t="shared" si="8"/>
        <v>314.9340865728858</v>
      </c>
      <c r="Z18" s="93">
        <f t="shared" si="8"/>
        <v>322.8074387372079</v>
      </c>
      <c r="AA18" s="93">
        <f t="shared" si="8"/>
        <v>330.8776247056381</v>
      </c>
      <c r="AB18" s="93">
        <f t="shared" si="8"/>
        <v>339.14956532327903</v>
      </c>
      <c r="AC18" s="93">
        <f t="shared" si="8"/>
        <v>347.62830445636104</v>
      </c>
      <c r="AD18" s="93">
        <f t="shared" si="8"/>
        <v>356.31901206777</v>
      </c>
      <c r="AE18" s="93">
        <f t="shared" si="8"/>
        <v>365.2269873694642</v>
      </c>
      <c r="AF18" s="93">
        <f t="shared" si="8"/>
        <v>374.3576620537008</v>
      </c>
      <c r="AG18" s="93">
        <f t="shared" si="8"/>
        <v>383.7166036050433</v>
      </c>
      <c r="AH18" s="93">
        <f t="shared" si="8"/>
        <v>393.30951869516934</v>
      </c>
    </row>
    <row r="19" spans="2:34" ht="12.75">
      <c r="B19" s="94" t="s">
        <v>78</v>
      </c>
      <c r="C19" s="94"/>
      <c r="D19" s="94"/>
      <c r="E19" s="94"/>
      <c r="F19" s="94"/>
      <c r="G19" s="94"/>
      <c r="H19" s="220">
        <f t="shared" si="3"/>
        <v>0.4048807509470272</v>
      </c>
      <c r="I19" s="94"/>
      <c r="J19" s="95">
        <f>SUM(J12:J18)</f>
        <v>49948338.622370005</v>
      </c>
      <c r="K19" s="95">
        <f aca="true" t="shared" si="9" ref="K19:Z19">SUM(K12:K18)</f>
        <v>51543375.428239554</v>
      </c>
      <c r="L19" s="95">
        <f t="shared" si="9"/>
        <v>53158920.49209883</v>
      </c>
      <c r="M19" s="95">
        <f t="shared" si="9"/>
        <v>54824437.22923904</v>
      </c>
      <c r="N19" s="95">
        <f t="shared" si="9"/>
        <v>56472899.50980774</v>
      </c>
      <c r="O19" s="95">
        <f t="shared" si="9"/>
        <v>57993953.19114068</v>
      </c>
      <c r="P19" s="95">
        <f t="shared" si="9"/>
        <v>59537644.15200693</v>
      </c>
      <c r="Q19" s="95">
        <f t="shared" si="9"/>
        <v>61104538.32439484</v>
      </c>
      <c r="R19" s="95">
        <f t="shared" si="9"/>
        <v>62695215.78859245</v>
      </c>
      <c r="S19" s="95">
        <f t="shared" si="9"/>
        <v>64310271.126895</v>
      </c>
      <c r="T19" s="95">
        <f t="shared" si="9"/>
        <v>66100664.0224356</v>
      </c>
      <c r="U19" s="95">
        <f t="shared" si="9"/>
        <v>67907018.68567722</v>
      </c>
      <c r="V19" s="95">
        <f t="shared" si="9"/>
        <v>69739625.65299986</v>
      </c>
      <c r="W19" s="95">
        <f t="shared" si="9"/>
        <v>71599141.23200558</v>
      </c>
      <c r="X19" s="95">
        <f t="shared" si="9"/>
        <v>73486238.13798645</v>
      </c>
      <c r="Y19" s="95">
        <f t="shared" si="9"/>
        <v>76301926.69788273</v>
      </c>
      <c r="Z19" s="95">
        <f t="shared" si="9"/>
        <v>79109117.0574715</v>
      </c>
      <c r="AA19" s="95">
        <f aca="true" t="shared" si="10" ref="AA19:AH19">SUM(AA12:AA18)</f>
        <v>81936922.75071968</v>
      </c>
      <c r="AB19" s="95">
        <f t="shared" si="10"/>
        <v>84785479.91228755</v>
      </c>
      <c r="AC19" s="95">
        <f t="shared" si="10"/>
        <v>87654894.72300667</v>
      </c>
      <c r="AD19" s="95">
        <f t="shared" si="10"/>
        <v>90336027.70203912</v>
      </c>
      <c r="AE19" s="95">
        <f t="shared" si="10"/>
        <v>93103247.75866058</v>
      </c>
      <c r="AF19" s="95">
        <f t="shared" si="10"/>
        <v>95959448.73025078</v>
      </c>
      <c r="AG19" s="95">
        <f t="shared" si="10"/>
        <v>98907625.66141441</v>
      </c>
      <c r="AH19" s="95">
        <f t="shared" si="10"/>
        <v>101950878.45728211</v>
      </c>
    </row>
    <row r="20" ht="12.75">
      <c r="B20" s="96"/>
    </row>
    <row r="21" spans="2:34" ht="12.75">
      <c r="B21" s="97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2:34" ht="13.5">
      <c r="B22" s="98" t="s">
        <v>79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2:34" ht="12.75">
      <c r="B23" s="55" t="s">
        <v>80</v>
      </c>
      <c r="D23" s="100">
        <v>20</v>
      </c>
      <c r="E23" s="88" t="s">
        <v>81</v>
      </c>
      <c r="F23" s="35">
        <f>B37*173.33333</f>
        <v>69333.332</v>
      </c>
      <c r="G23" s="88" t="s">
        <v>97</v>
      </c>
      <c r="H23" s="219">
        <f>+J23/$J$29</f>
        <v>0.14888634124772926</v>
      </c>
      <c r="J23" s="35">
        <f>($F$23*$D$23*12)*(1+0.025)^J10</f>
        <v>18367446.146779872</v>
      </c>
      <c r="K23" s="35">
        <f aca="true" t="shared" si="11" ref="K23:Z23">($F$23*$D$23*12)*(1+0.025)^K10</f>
        <v>18826632.300449368</v>
      </c>
      <c r="L23" s="35">
        <f t="shared" si="11"/>
        <v>19297298.107960597</v>
      </c>
      <c r="M23" s="35">
        <f t="shared" si="11"/>
        <v>19779730.560659613</v>
      </c>
      <c r="N23" s="35">
        <f t="shared" si="11"/>
        <v>20274223.824676104</v>
      </c>
      <c r="O23" s="35">
        <f t="shared" si="11"/>
        <v>20781079.420293003</v>
      </c>
      <c r="P23" s="35">
        <f t="shared" si="11"/>
        <v>21300606.405800328</v>
      </c>
      <c r="Q23" s="35">
        <f t="shared" si="11"/>
        <v>21833121.565945335</v>
      </c>
      <c r="R23" s="35">
        <f t="shared" si="11"/>
        <v>22378949.605093967</v>
      </c>
      <c r="S23" s="35">
        <f t="shared" si="11"/>
        <v>22938423.345221315</v>
      </c>
      <c r="T23" s="35">
        <f t="shared" si="11"/>
        <v>23511883.928851847</v>
      </c>
      <c r="U23" s="35">
        <f t="shared" si="11"/>
        <v>24099681.027073145</v>
      </c>
      <c r="V23" s="35">
        <f t="shared" si="11"/>
        <v>24702173.052749973</v>
      </c>
      <c r="W23" s="35">
        <f t="shared" si="11"/>
        <v>25319727.379068717</v>
      </c>
      <c r="X23" s="35">
        <f t="shared" si="11"/>
        <v>25952720.563545436</v>
      </c>
      <c r="Y23" s="35">
        <f t="shared" si="11"/>
        <v>26601538.577634074</v>
      </c>
      <c r="Z23" s="35">
        <f t="shared" si="11"/>
        <v>27266577.04207492</v>
      </c>
      <c r="AA23" s="35">
        <f aca="true" t="shared" si="12" ref="AA23:AH23">($F$23*$D$23*12)*(1+0.025)^AA10</f>
        <v>27948241.46812679</v>
      </c>
      <c r="AB23" s="35">
        <f t="shared" si="12"/>
        <v>28646947.504829958</v>
      </c>
      <c r="AC23" s="35">
        <f t="shared" si="12"/>
        <v>29363121.19245071</v>
      </c>
      <c r="AD23" s="35">
        <f t="shared" si="12"/>
        <v>30097199.222261976</v>
      </c>
      <c r="AE23" s="35">
        <f t="shared" si="12"/>
        <v>30849629.20281852</v>
      </c>
      <c r="AF23" s="35">
        <f t="shared" si="12"/>
        <v>31620869.93288898</v>
      </c>
      <c r="AG23" s="35">
        <f t="shared" si="12"/>
        <v>32411391.681211203</v>
      </c>
      <c r="AH23" s="35">
        <f t="shared" si="12"/>
        <v>33221676.473241482</v>
      </c>
    </row>
    <row r="24" spans="2:34" ht="12.75">
      <c r="B24" s="55" t="s">
        <v>122</v>
      </c>
      <c r="D24" s="101">
        <v>0.035</v>
      </c>
      <c r="E24" s="88" t="s">
        <v>120</v>
      </c>
      <c r="F24" s="131">
        <f>+C36*D24</f>
        <v>46350675.00000001</v>
      </c>
      <c r="G24" s="88" t="s">
        <v>154</v>
      </c>
      <c r="H24" s="219">
        <f>+J24/$J$29</f>
        <v>0.41472250888364165</v>
      </c>
      <c r="J24" s="35">
        <f>+$F$24*(1+0.025)^J10</f>
        <v>51162472.554169916</v>
      </c>
      <c r="K24" s="35">
        <f aca="true" t="shared" si="13" ref="K24:Z24">+$F$24*(1+0.025)^K10</f>
        <v>52441534.36802416</v>
      </c>
      <c r="L24" s="35">
        <f t="shared" si="13"/>
        <v>53752572.72722476</v>
      </c>
      <c r="M24" s="35">
        <f t="shared" si="13"/>
        <v>55096387.04540538</v>
      </c>
      <c r="N24" s="35">
        <f t="shared" si="13"/>
        <v>56473796.72154051</v>
      </c>
      <c r="O24" s="35">
        <f t="shared" si="13"/>
        <v>57885641.63957902</v>
      </c>
      <c r="P24" s="35">
        <f t="shared" si="13"/>
        <v>59332782.680568494</v>
      </c>
      <c r="Q24" s="35">
        <f t="shared" si="13"/>
        <v>60816102.247582704</v>
      </c>
      <c r="R24" s="35">
        <f t="shared" si="13"/>
        <v>62336504.80377226</v>
      </c>
      <c r="S24" s="35">
        <f t="shared" si="13"/>
        <v>63894917.42386657</v>
      </c>
      <c r="T24" s="35">
        <f t="shared" si="13"/>
        <v>65492290.35946323</v>
      </c>
      <c r="U24" s="35">
        <f t="shared" si="13"/>
        <v>67129597.61844982</v>
      </c>
      <c r="V24" s="35">
        <f t="shared" si="13"/>
        <v>68807837.55891106</v>
      </c>
      <c r="W24" s="35">
        <f t="shared" si="13"/>
        <v>70528033.49788383</v>
      </c>
      <c r="X24" s="35">
        <f t="shared" si="13"/>
        <v>72291234.33533092</v>
      </c>
      <c r="Y24" s="35">
        <f t="shared" si="13"/>
        <v>74098515.1937142</v>
      </c>
      <c r="Z24" s="35">
        <f t="shared" si="13"/>
        <v>75950978.07355705</v>
      </c>
      <c r="AA24" s="35">
        <f aca="true" t="shared" si="14" ref="AA24:AH24">+$F$24*(1+0.025)^AA10</f>
        <v>77849752.52539596</v>
      </c>
      <c r="AB24" s="35">
        <f t="shared" si="14"/>
        <v>79795996.33853085</v>
      </c>
      <c r="AC24" s="35">
        <f t="shared" si="14"/>
        <v>81790896.24699414</v>
      </c>
      <c r="AD24" s="35">
        <f t="shared" si="14"/>
        <v>83835668.65316898</v>
      </c>
      <c r="AE24" s="35">
        <f t="shared" si="14"/>
        <v>85931560.3694982</v>
      </c>
      <c r="AF24" s="35">
        <f t="shared" si="14"/>
        <v>88079849.37873563</v>
      </c>
      <c r="AG24" s="35">
        <f t="shared" si="14"/>
        <v>90281845.61320403</v>
      </c>
      <c r="AH24" s="35">
        <f t="shared" si="14"/>
        <v>92538891.75353412</v>
      </c>
    </row>
    <row r="25" spans="2:34" ht="12.75">
      <c r="B25" s="91" t="s">
        <v>82</v>
      </c>
      <c r="C25" s="83"/>
      <c r="D25" s="102">
        <v>0.15</v>
      </c>
      <c r="E25" s="92" t="s">
        <v>69</v>
      </c>
      <c r="F25" s="35">
        <f>+D25*C37</f>
        <v>10062</v>
      </c>
      <c r="G25" s="88" t="s">
        <v>154</v>
      </c>
      <c r="H25" s="219">
        <f>+J25/$J$29</f>
        <v>0.03151039892160191</v>
      </c>
      <c r="I25" s="83"/>
      <c r="J25" s="84">
        <f>$D$25*$C$37*350*(1+0.025)^J10</f>
        <v>3887297.8569140616</v>
      </c>
      <c r="K25" s="84">
        <f aca="true" t="shared" si="15" ref="K25:Z25">$D$25*$C$37*350*(1+0.025)^K10</f>
        <v>3984480.3033369128</v>
      </c>
      <c r="L25" s="84">
        <f t="shared" si="15"/>
        <v>4084092.3109203354</v>
      </c>
      <c r="M25" s="84">
        <f t="shared" si="15"/>
        <v>4186194.618693344</v>
      </c>
      <c r="N25" s="84">
        <f t="shared" si="15"/>
        <v>4290849.4841606775</v>
      </c>
      <c r="O25" s="84">
        <f t="shared" si="15"/>
        <v>4398120.721264693</v>
      </c>
      <c r="P25" s="84">
        <f t="shared" si="15"/>
        <v>4508073.739296311</v>
      </c>
      <c r="Q25" s="84">
        <f t="shared" si="15"/>
        <v>4620775.582778718</v>
      </c>
      <c r="R25" s="84">
        <f t="shared" si="15"/>
        <v>4736294.972348186</v>
      </c>
      <c r="S25" s="84">
        <f t="shared" si="15"/>
        <v>4854702.346656891</v>
      </c>
      <c r="T25" s="84">
        <f t="shared" si="15"/>
        <v>4976069.905323312</v>
      </c>
      <c r="U25" s="84">
        <f t="shared" si="15"/>
        <v>5100471.652956395</v>
      </c>
      <c r="V25" s="84">
        <f t="shared" si="15"/>
        <v>5227983.444280305</v>
      </c>
      <c r="W25" s="84">
        <f t="shared" si="15"/>
        <v>5358683.030387312</v>
      </c>
      <c r="X25" s="84">
        <f t="shared" si="15"/>
        <v>5492650.106146995</v>
      </c>
      <c r="Y25" s="84">
        <f t="shared" si="15"/>
        <v>5629966.35880067</v>
      </c>
      <c r="Z25" s="84">
        <f t="shared" si="15"/>
        <v>5770715.517770686</v>
      </c>
      <c r="AA25" s="84">
        <f aca="true" t="shared" si="16" ref="AA25:AH25">$D$25*$C$37*350*(1+0.025)^AA10</f>
        <v>5914983.405714952</v>
      </c>
      <c r="AB25" s="84">
        <f t="shared" si="16"/>
        <v>6062857.990857827</v>
      </c>
      <c r="AC25" s="84">
        <f t="shared" si="16"/>
        <v>6214429.440629272</v>
      </c>
      <c r="AD25" s="84">
        <f t="shared" si="16"/>
        <v>6369790.176645003</v>
      </c>
      <c r="AE25" s="84">
        <f t="shared" si="16"/>
        <v>6529034.931061127</v>
      </c>
      <c r="AF25" s="84">
        <f t="shared" si="16"/>
        <v>6692260.804337655</v>
      </c>
      <c r="AG25" s="84">
        <f t="shared" si="16"/>
        <v>6859567.324446096</v>
      </c>
      <c r="AH25" s="84">
        <f t="shared" si="16"/>
        <v>7031056.507557248</v>
      </c>
    </row>
    <row r="26" spans="2:34" ht="12.75">
      <c r="B26" s="94" t="s">
        <v>83</v>
      </c>
      <c r="C26" s="94"/>
      <c r="D26" s="94"/>
      <c r="E26" s="94"/>
      <c r="F26" s="94"/>
      <c r="G26" s="94"/>
      <c r="H26" s="220">
        <f>+J26/$J$29</f>
        <v>0.5951192490529728</v>
      </c>
      <c r="I26" s="94"/>
      <c r="J26" s="103">
        <f>SUM(J23:J25)</f>
        <v>73417216.55786385</v>
      </c>
      <c r="K26" s="103">
        <f aca="true" t="shared" si="17" ref="K26:Z26">SUM(K23:K25)</f>
        <v>75252646.97181045</v>
      </c>
      <c r="L26" s="103">
        <f t="shared" si="17"/>
        <v>77133963.14610568</v>
      </c>
      <c r="M26" s="103">
        <f t="shared" si="17"/>
        <v>79062312.22475833</v>
      </c>
      <c r="N26" s="103">
        <f t="shared" si="17"/>
        <v>81038870.03037728</v>
      </c>
      <c r="O26" s="103">
        <f t="shared" si="17"/>
        <v>83064841.78113672</v>
      </c>
      <c r="P26" s="103">
        <f t="shared" si="17"/>
        <v>85141462.82566515</v>
      </c>
      <c r="Q26" s="103">
        <f t="shared" si="17"/>
        <v>87269999.39630675</v>
      </c>
      <c r="R26" s="103">
        <f t="shared" si="17"/>
        <v>89451749.38121441</v>
      </c>
      <c r="S26" s="103">
        <f t="shared" si="17"/>
        <v>91688043.11574477</v>
      </c>
      <c r="T26" s="103">
        <f t="shared" si="17"/>
        <v>93980244.19363838</v>
      </c>
      <c r="U26" s="103">
        <f t="shared" si="17"/>
        <v>96329750.29847936</v>
      </c>
      <c r="V26" s="103">
        <f t="shared" si="17"/>
        <v>98737994.05594134</v>
      </c>
      <c r="W26" s="103">
        <f t="shared" si="17"/>
        <v>101206443.90733986</v>
      </c>
      <c r="X26" s="103">
        <f t="shared" si="17"/>
        <v>103736605.00502335</v>
      </c>
      <c r="Y26" s="103">
        <f t="shared" si="17"/>
        <v>106330020.13014893</v>
      </c>
      <c r="Z26" s="103">
        <f t="shared" si="17"/>
        <v>108988270.63340266</v>
      </c>
      <c r="AA26" s="103">
        <f aca="true" t="shared" si="18" ref="AA26:AH26">SUM(AA23:AA25)</f>
        <v>111712977.3992377</v>
      </c>
      <c r="AB26" s="103">
        <f t="shared" si="18"/>
        <v>114505801.83421864</v>
      </c>
      <c r="AC26" s="103">
        <f t="shared" si="18"/>
        <v>117368446.88007411</v>
      </c>
      <c r="AD26" s="103">
        <f t="shared" si="18"/>
        <v>120302658.05207595</v>
      </c>
      <c r="AE26" s="103">
        <f t="shared" si="18"/>
        <v>123310224.50337784</v>
      </c>
      <c r="AF26" s="103">
        <f t="shared" si="18"/>
        <v>126392980.11596227</v>
      </c>
      <c r="AG26" s="103">
        <f t="shared" si="18"/>
        <v>129552804.61886133</v>
      </c>
      <c r="AH26" s="103">
        <f t="shared" si="18"/>
        <v>132791624.73433284</v>
      </c>
    </row>
    <row r="27" spans="2:34" ht="12.75">
      <c r="B27" s="104"/>
      <c r="C27" s="104"/>
      <c r="D27" s="104"/>
      <c r="E27" s="104"/>
      <c r="F27" s="104"/>
      <c r="G27" s="104"/>
      <c r="H27" s="104"/>
      <c r="I27" s="10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</row>
    <row r="28" ht="12.75">
      <c r="B28" s="96"/>
    </row>
    <row r="29" spans="2:34" ht="12.75">
      <c r="B29" s="106" t="s">
        <v>84</v>
      </c>
      <c r="C29" s="94"/>
      <c r="D29" s="94"/>
      <c r="E29" s="94"/>
      <c r="F29" s="94"/>
      <c r="G29" s="94"/>
      <c r="H29" s="220">
        <f>+J29/$J$29</f>
        <v>1</v>
      </c>
      <c r="I29" s="94"/>
      <c r="J29" s="95">
        <f>J19+J26</f>
        <v>123365555.18023385</v>
      </c>
      <c r="K29" s="95">
        <f aca="true" t="shared" si="19" ref="K29:Z29">K19+K26</f>
        <v>126796022.40005</v>
      </c>
      <c r="L29" s="95">
        <f t="shared" si="19"/>
        <v>130292883.63820451</v>
      </c>
      <c r="M29" s="95">
        <f t="shared" si="19"/>
        <v>133886749.45399737</v>
      </c>
      <c r="N29" s="95">
        <f t="shared" si="19"/>
        <v>137511769.54018503</v>
      </c>
      <c r="O29" s="95">
        <f t="shared" si="19"/>
        <v>141058794.9722774</v>
      </c>
      <c r="P29" s="95">
        <f t="shared" si="19"/>
        <v>144679106.97767207</v>
      </c>
      <c r="Q29" s="95">
        <f t="shared" si="19"/>
        <v>148374537.72070158</v>
      </c>
      <c r="R29" s="95">
        <f t="shared" si="19"/>
        <v>152146965.16980687</v>
      </c>
      <c r="S29" s="95">
        <f t="shared" si="19"/>
        <v>155998314.24263978</v>
      </c>
      <c r="T29" s="95">
        <f t="shared" si="19"/>
        <v>160080908.216074</v>
      </c>
      <c r="U29" s="95">
        <f t="shared" si="19"/>
        <v>164236768.98415658</v>
      </c>
      <c r="V29" s="95">
        <f t="shared" si="19"/>
        <v>168477619.70894122</v>
      </c>
      <c r="W29" s="95">
        <f t="shared" si="19"/>
        <v>172805585.13934544</v>
      </c>
      <c r="X29" s="95">
        <f t="shared" si="19"/>
        <v>177222843.14300978</v>
      </c>
      <c r="Y29" s="95">
        <f t="shared" si="19"/>
        <v>182631946.82803166</v>
      </c>
      <c r="Z29" s="95">
        <f t="shared" si="19"/>
        <v>188097387.69087416</v>
      </c>
      <c r="AA29" s="95">
        <f aca="true" t="shared" si="20" ref="AA29:AH29">AA19+AA26</f>
        <v>193649900.1499574</v>
      </c>
      <c r="AB29" s="95">
        <f t="shared" si="20"/>
        <v>199291281.74650618</v>
      </c>
      <c r="AC29" s="95">
        <f t="shared" si="20"/>
        <v>205023341.60308078</v>
      </c>
      <c r="AD29" s="95">
        <f t="shared" si="20"/>
        <v>210638685.75411507</v>
      </c>
      <c r="AE29" s="95">
        <f t="shared" si="20"/>
        <v>216413472.2620384</v>
      </c>
      <c r="AF29" s="95">
        <f t="shared" si="20"/>
        <v>222352428.84621304</v>
      </c>
      <c r="AG29" s="95">
        <f t="shared" si="20"/>
        <v>228460430.28027576</v>
      </c>
      <c r="AH29" s="95">
        <f t="shared" si="20"/>
        <v>234742503.19161496</v>
      </c>
    </row>
    <row r="30" spans="2:7" ht="12.75">
      <c r="B30" s="96"/>
      <c r="E30" s="253" t="s">
        <v>157</v>
      </c>
      <c r="F30" s="253" t="s">
        <v>122</v>
      </c>
      <c r="G30" s="253" t="s">
        <v>80</v>
      </c>
    </row>
    <row r="31" spans="2:34" s="104" customFormat="1" ht="12.75">
      <c r="B31" s="260" t="s">
        <v>156</v>
      </c>
      <c r="C31" s="260"/>
      <c r="D31" s="254">
        <f>+J31</f>
        <v>5.254517215275316</v>
      </c>
      <c r="E31" s="231">
        <f>+(H12+H14)*D31</f>
        <v>1.9819286405732766</v>
      </c>
      <c r="F31" s="231">
        <f>+H24*D31</f>
        <v>2.179166562491265</v>
      </c>
      <c r="G31" s="231">
        <f>+H23*D31</f>
        <v>0.7823258432055488</v>
      </c>
      <c r="H31" s="211"/>
      <c r="I31" s="212"/>
      <c r="J31" s="211">
        <f aca="true" t="shared" si="21" ref="J31:Z31">J29/($C$37*350)</f>
        <v>5.254517215275316</v>
      </c>
      <c r="K31" s="211">
        <f t="shared" si="21"/>
        <v>5.400631331461368</v>
      </c>
      <c r="L31" s="211">
        <f t="shared" si="21"/>
        <v>5.549573372442478</v>
      </c>
      <c r="M31" s="211">
        <f t="shared" si="21"/>
        <v>5.702647135786582</v>
      </c>
      <c r="N31" s="211">
        <f t="shared" si="21"/>
        <v>5.857047855021085</v>
      </c>
      <c r="O31" s="211">
        <f t="shared" si="21"/>
        <v>6.0081265428178465</v>
      </c>
      <c r="P31" s="211">
        <f t="shared" si="21"/>
        <v>6.162326730457112</v>
      </c>
      <c r="Q31" s="211">
        <f t="shared" si="21"/>
        <v>6.319726455434942</v>
      </c>
      <c r="R31" s="211">
        <f t="shared" si="21"/>
        <v>6.480405706184806</v>
      </c>
      <c r="S31" s="211">
        <f t="shared" si="21"/>
        <v>6.644446470851</v>
      </c>
      <c r="T31" s="211">
        <f t="shared" si="21"/>
        <v>6.818336664795723</v>
      </c>
      <c r="U31" s="211">
        <f t="shared" si="21"/>
        <v>6.995347516149441</v>
      </c>
      <c r="V31" s="211">
        <f t="shared" si="21"/>
        <v>7.175978350325463</v>
      </c>
      <c r="W31" s="211">
        <f t="shared" si="21"/>
        <v>7.360319666894346</v>
      </c>
      <c r="X31" s="211">
        <f t="shared" si="21"/>
        <v>7.548464227915912</v>
      </c>
      <c r="Y31" s="211">
        <f t="shared" si="21"/>
        <v>7.778854537355468</v>
      </c>
      <c r="Z31" s="211">
        <f t="shared" si="21"/>
        <v>8.011644419919676</v>
      </c>
      <c r="AA31" s="211">
        <f aca="true" t="shared" si="22" ref="AA31:AH31">AA29/($C$37*350)</f>
        <v>8.248142948716135</v>
      </c>
      <c r="AB31" s="211">
        <f t="shared" si="22"/>
        <v>8.488426686536595</v>
      </c>
      <c r="AC31" s="211">
        <f t="shared" si="22"/>
        <v>8.732572689457397</v>
      </c>
      <c r="AD31" s="211">
        <f t="shared" si="22"/>
        <v>8.971747412646524</v>
      </c>
      <c r="AE31" s="211">
        <f t="shared" si="22"/>
        <v>9.217713274641724</v>
      </c>
      <c r="AF31" s="211">
        <f t="shared" si="22"/>
        <v>9.470671643505113</v>
      </c>
      <c r="AG31" s="211">
        <f t="shared" si="22"/>
        <v>9.7308301507912</v>
      </c>
      <c r="AH31" s="211">
        <f t="shared" si="22"/>
        <v>9.998402895971333</v>
      </c>
    </row>
    <row r="32" spans="2:26" ht="13.5" thickBot="1">
      <c r="B32" s="107"/>
      <c r="C32" s="107"/>
      <c r="D32" s="107"/>
      <c r="E32" s="108"/>
      <c r="F32" s="108"/>
      <c r="G32" s="109"/>
      <c r="H32" s="110"/>
      <c r="I32" s="108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2:26" ht="13.5" thickBot="1">
      <c r="B33" s="214" t="s">
        <v>85</v>
      </c>
      <c r="C33" s="107"/>
      <c r="D33" s="107"/>
      <c r="E33" s="264" t="s">
        <v>123</v>
      </c>
      <c r="F33" s="265"/>
      <c r="G33" s="109"/>
      <c r="H33" s="110"/>
      <c r="I33" s="108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2:26" ht="12.75">
      <c r="B34" s="215" t="s">
        <v>87</v>
      </c>
      <c r="C34" s="107"/>
      <c r="D34" s="107"/>
      <c r="E34" s="262" t="s">
        <v>119</v>
      </c>
      <c r="F34" s="266" t="s">
        <v>155</v>
      </c>
      <c r="G34" s="109"/>
      <c r="H34" s="111"/>
      <c r="I34" s="108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2:27" ht="12.75">
      <c r="B35" s="216" t="s">
        <v>89</v>
      </c>
      <c r="C35" s="35"/>
      <c r="E35" s="263"/>
      <c r="F35" s="263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112"/>
    </row>
    <row r="36" spans="2:7" ht="12.75">
      <c r="B36" s="217">
        <v>400</v>
      </c>
      <c r="C36" s="210">
        <f>'Basis and risk analisys'!B9</f>
        <v>1324305000</v>
      </c>
      <c r="D36" s="129" t="s">
        <v>86</v>
      </c>
      <c r="E36" s="129" t="s">
        <v>117</v>
      </c>
      <c r="F36" s="130">
        <v>500</v>
      </c>
      <c r="G36" s="82" t="s">
        <v>121</v>
      </c>
    </row>
    <row r="37" spans="2:7" ht="13.5" thickBot="1">
      <c r="B37" s="218">
        <f>+B36</f>
        <v>400</v>
      </c>
      <c r="C37" s="213">
        <f>+Production!D10+Production!D11+Production!D12</f>
        <v>67080</v>
      </c>
      <c r="D37" s="129" t="s">
        <v>88</v>
      </c>
      <c r="E37" s="129" t="s">
        <v>118</v>
      </c>
      <c r="F37" s="210">
        <v>1024800</v>
      </c>
      <c r="G37" s="82" t="s">
        <v>72</v>
      </c>
    </row>
    <row r="38" spans="3:4" ht="12.75">
      <c r="C38" s="104"/>
      <c r="D38" s="104"/>
    </row>
    <row r="39" spans="3:4" ht="12.75">
      <c r="C39" s="109"/>
      <c r="D39" s="104"/>
    </row>
    <row r="40" spans="3:4" ht="12.75">
      <c r="C40" s="109"/>
      <c r="D40" s="104"/>
    </row>
    <row r="41" spans="3:4" ht="12.75">
      <c r="C41" s="109"/>
      <c r="D41" s="104"/>
    </row>
    <row r="43" ht="12.75">
      <c r="B43" s="82" t="s">
        <v>125</v>
      </c>
    </row>
    <row r="44" ht="12.75">
      <c r="B44" s="82" t="s">
        <v>165</v>
      </c>
    </row>
    <row r="45" ht="12.75">
      <c r="B45" s="82" t="s">
        <v>90</v>
      </c>
    </row>
    <row r="46" ht="12.75">
      <c r="B46" s="82" t="s">
        <v>126</v>
      </c>
    </row>
  </sheetData>
  <sheetProtection/>
  <mergeCells count="6">
    <mergeCell ref="B31:C31"/>
    <mergeCell ref="D10:E10"/>
    <mergeCell ref="F10:G10"/>
    <mergeCell ref="E34:E35"/>
    <mergeCell ref="E33:F33"/>
    <mergeCell ref="F34:F35"/>
  </mergeCells>
  <printOptions horizontalCentered="1"/>
  <pageMargins left="0.7" right="0.7" top="0.75" bottom="0.75" header="0.3" footer="0.3"/>
  <pageSetup fitToHeight="1" fitToWidth="1" orientation="landscape" paperSize="3" scale="50" r:id="rId2"/>
  <headerFooter>
    <oddFooter>&amp;L&amp;F&amp;C&amp;A&amp;Rpage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roy-vc</dc:creator>
  <cp:keywords/>
  <dc:description/>
  <cp:lastModifiedBy>silvana-mg</cp:lastModifiedBy>
  <cp:lastPrinted>2012-04-20T19:00:56Z</cp:lastPrinted>
  <dcterms:created xsi:type="dcterms:W3CDTF">2012-03-05T18:33:05Z</dcterms:created>
  <dcterms:modified xsi:type="dcterms:W3CDTF">2012-07-12T17:58:42Z</dcterms:modified>
  <cp:category/>
  <cp:version/>
  <cp:contentType/>
  <cp:contentStatus/>
</cp:coreProperties>
</file>