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50" windowWidth="18640" windowHeight="8740"/>
  </bookViews>
  <sheets>
    <sheet name="2018" sheetId="1" r:id="rId1"/>
    <sheet name="Sheet2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1" i="1"/>
  <c r="F30" i="1"/>
  <c r="F26" i="1"/>
  <c r="F25" i="1"/>
  <c r="F24" i="1"/>
  <c r="F23" i="1"/>
  <c r="G8" i="1"/>
  <c r="G7" i="1"/>
  <c r="G6" i="1"/>
  <c r="G5" i="1"/>
  <c r="G4" i="1"/>
</calcChain>
</file>

<file path=xl/comments1.xml><?xml version="1.0" encoding="utf-8"?>
<comments xmlns="http://schemas.openxmlformats.org/spreadsheetml/2006/main">
  <authors>
    <author>Pilar Ramos de Anaya Alfaro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Pilar Ramos de Anaya Alfaro:</t>
        </r>
        <r>
          <rPr>
            <sz val="9"/>
            <color indexed="81"/>
            <rFont val="Tahoma"/>
            <family val="2"/>
          </rPr>
          <t xml:space="preserve">
BOLETO AÉREO INTERNO BUENOS AIRES A BAHÍA BLANCA 297,710.06 Boleto SJO-Argentina 629,575.65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Pilar Ramos de Anaya Alfaro:</t>
        </r>
        <r>
          <rPr>
            <sz val="9"/>
            <color indexed="81"/>
            <rFont val="Tahoma"/>
            <family val="2"/>
          </rPr>
          <t xml:space="preserve">
BOLETO AÉREO INTERNO BUENOS AIRES A BAHÍA BLANCA 297,710.06 Boleto SJO-Argentina 629,575.65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Pilar Ramos de Anaya Alfaro:</t>
        </r>
        <r>
          <rPr>
            <sz val="9"/>
            <color indexed="81"/>
            <rFont val="Tahoma"/>
            <family val="2"/>
          </rPr>
          <t xml:space="preserve">
BOLETO AÉREO INTERNO BUENOS AIRES A BAHÍA BLANCA 297,710.06 Boleto SJO-Argentina 629,575.65
</t>
        </r>
      </text>
    </comment>
  </commentList>
</comments>
</file>

<file path=xl/sharedStrings.xml><?xml version="1.0" encoding="utf-8"?>
<sst xmlns="http://schemas.openxmlformats.org/spreadsheetml/2006/main" count="150" uniqueCount="128">
  <si>
    <t>Tipo de Actividad</t>
  </si>
  <si>
    <t xml:space="preserve">Visita técnica </t>
  </si>
  <si>
    <t xml:space="preserve">Reunión técnica </t>
  </si>
  <si>
    <t xml:space="preserve">Capacitación </t>
  </si>
  <si>
    <t>Pasantía</t>
  </si>
  <si>
    <t>Fecha actividad</t>
  </si>
  <si>
    <t xml:space="preserve">Participantes </t>
  </si>
  <si>
    <t>Actividad</t>
  </si>
  <si>
    <t xml:space="preserve">Tipo de actividad: </t>
  </si>
  <si>
    <t>Lugar</t>
  </si>
  <si>
    <t>Del 21-01-2018 al 26-01-2018</t>
  </si>
  <si>
    <t xml:space="preserve">Andrey Meléndez López
</t>
  </si>
  <si>
    <t>Loading Master</t>
  </si>
  <si>
    <t>Capacitación</t>
  </si>
  <si>
    <t>Salón HRDC, Ciudad Panamá.</t>
  </si>
  <si>
    <t xml:space="preserve">
Jorge Guevara Quesada</t>
  </si>
  <si>
    <t>Del 18 al 23 de febrero de 2018</t>
  </si>
  <si>
    <t>Visita en las instalaciones de la Empresa YPF, Argentina, con el propósito de que participen en el proceso de mezcla y venta de etanol</t>
  </si>
  <si>
    <t>Visita técnica</t>
  </si>
  <si>
    <t>Buenos Aires, Argentina</t>
  </si>
  <si>
    <t xml:space="preserve">Javier Abarca Jiménez </t>
  </si>
  <si>
    <t>Andrés González Angulo</t>
  </si>
  <si>
    <t>Del 9 al 14 de marzo de 2018</t>
  </si>
  <si>
    <t>Reunión anual de AFPM (American Fuel &amp; Petrochemical Manufacturers así como en las actividades colaterales</t>
  </si>
  <si>
    <t>Reunión técnica</t>
  </si>
  <si>
    <t>New Orleans, Louisiana</t>
  </si>
  <si>
    <t>Patricia Camacho Castro</t>
  </si>
  <si>
    <t>18 al 21 de marzo de 2018,</t>
  </si>
  <si>
    <t>Sara Salazar Badilla</t>
  </si>
  <si>
    <t>Asamblea Anual de Representantes de Arpel y Diálogo de Altos Ejecutivos sobre Transiciones Energéticas y su impacto en la Industria de petróleo y gas de América Latina y el Caribe</t>
  </si>
  <si>
    <t>Reunión técncia</t>
  </si>
  <si>
    <t>México</t>
  </si>
  <si>
    <t>17 al 25 de Febrero</t>
  </si>
  <si>
    <t>Carlos Salas Núñez</t>
  </si>
  <si>
    <t>Gestión de Integridad de Ductos. Módulo I “Corrosión Exterior”.</t>
  </si>
  <si>
    <t>Lurín-Lima, Perú.</t>
  </si>
  <si>
    <t>Roberto Sanchez Ramírez</t>
  </si>
  <si>
    <t>Javier Soto Castro</t>
  </si>
  <si>
    <t>25 al 31 de marzo 2018</t>
  </si>
  <si>
    <t>Mariano Loaiza Montoya</t>
  </si>
  <si>
    <t>Operación de tanqueros y Contratos de fletamento, estadía y demoras.</t>
  </si>
  <si>
    <t>Houston, Estados Unidos</t>
  </si>
  <si>
    <t>Del 23 al 27 de abril 2018</t>
  </si>
  <si>
    <t>Evaluación del Control de Calidad del Combustible de Aviación</t>
  </si>
  <si>
    <t>México, Distrito Federal</t>
  </si>
  <si>
    <t xml:space="preserve"> Pedro Muñoz Aguilar</t>
  </si>
  <si>
    <t>Alberto Vado Acuña</t>
  </si>
  <si>
    <t>Del 21 y 25 de abril 2018</t>
  </si>
  <si>
    <t>Francisco Padilla Barrantes</t>
  </si>
  <si>
    <t>Combustibles de Aviación: Especificaciones y Normas</t>
  </si>
  <si>
    <t>Lima, Perú</t>
  </si>
  <si>
    <t>Róger Gurdian López</t>
  </si>
  <si>
    <t xml:space="preserve">Rodolfo Yuja Yuja </t>
  </si>
  <si>
    <t xml:space="preserve"> Luis Diego Vargas Prado</t>
  </si>
  <si>
    <t>Del 29 de abril al  3 de mayo de 2018</t>
  </si>
  <si>
    <t>Actualizar el informe de benchmarking de precios de los combustibles en Centroamérica</t>
  </si>
  <si>
    <t>México DF y Panamá</t>
  </si>
  <si>
    <t xml:space="preserve">
Fernando Alvarado Zumbado</t>
  </si>
  <si>
    <t>Del 14 al 19 de mayo de 2018</t>
  </si>
  <si>
    <t>Honduras, Tegucigalpa
Nicaragua, Managua</t>
  </si>
  <si>
    <t>Del 27 de mayo al  1 de junio de 2018</t>
  </si>
  <si>
    <t xml:space="preserve">Silvana Moreira Guadamuz
</t>
  </si>
  <si>
    <t>El Salvador y Guatemala</t>
  </si>
  <si>
    <t>Del 3 al 9 de junio de 2018</t>
  </si>
  <si>
    <t>Carlos Salas Nuñez</t>
  </si>
  <si>
    <t>Reuniones de trabajo del Comité de Ductos y Terminales y sus Equipos de Proyecto organizado por ARPEL y patrocinado por las empresas YPF y PLUSPETROL</t>
  </si>
  <si>
    <t>Del 09 al 13 de junio del 2018</t>
  </si>
  <si>
    <t xml:space="preserve">Carlos Miranda Hernández
</t>
  </si>
  <si>
    <t>2016CD-000024-01 para el desarrollo de un “Modelo de optimización para la generación del plan de expansión del Sistema Nacional de Combustibles</t>
  </si>
  <si>
    <t>Ciudad de Cuenca, Ecuador</t>
  </si>
  <si>
    <t xml:space="preserve">
Moisés Torres Contreras</t>
  </si>
  <si>
    <t>Del 07 al 14 de Julio del 2018</t>
  </si>
  <si>
    <t xml:space="preserve">Walter Gabuardi Oconitrillo
</t>
  </si>
  <si>
    <t>ASP420-RESCATE I - RESCATE CON CUERDAS</t>
  </si>
  <si>
    <t xml:space="preserve">Dave Edmond Williams
</t>
  </si>
  <si>
    <t xml:space="preserve"> 
Omar Arias Nùñez</t>
  </si>
  <si>
    <t xml:space="preserve">Jorge Pastor Masis Carvajal
</t>
  </si>
  <si>
    <t>ASP430-ESTRATEGIAS PARA CONTROL DE INCENDIOS EN TANQUES DE ALMACENAJE</t>
  </si>
  <si>
    <t xml:space="preserve">
Sergio Edwards Calder</t>
  </si>
  <si>
    <t>Yenner Rodriguez Campos</t>
  </si>
  <si>
    <t>ASP431 BRIGADA DE COMBATE DE INCENDIOS INDUSTRIALES</t>
  </si>
  <si>
    <t>Dana Chandler Tencio</t>
  </si>
  <si>
    <t xml:space="preserve">Edwin Ledezma </t>
  </si>
  <si>
    <t xml:space="preserve">Jorge Delgado Rodriguez
</t>
  </si>
  <si>
    <t>Walter Solano Mora</t>
  </si>
  <si>
    <t>Gerardo Rodriguez Salas</t>
  </si>
  <si>
    <t>ASP411 - GERENCIA EN EL COMBATE DE INCENDIO</t>
  </si>
  <si>
    <t>Del 8 al 11 de agosto del 2018</t>
  </si>
  <si>
    <t>Silvana Moreira Guadamuz</t>
  </si>
  <si>
    <t>"2018 CCA HEDGING GAME"</t>
  </si>
  <si>
    <t>Reunión</t>
  </si>
  <si>
    <t>Miami, Estados Unidos</t>
  </si>
  <si>
    <t>Del 03 al 07 de setiembre de 2018</t>
  </si>
  <si>
    <t>Nelson Lara Murillo</t>
  </si>
  <si>
    <t>Visita técnica a empresa TECNITANQUES por inspección para prefabricado tanque 903 para Jet-A1</t>
  </si>
  <si>
    <t>Bogotá, Colombia</t>
  </si>
  <si>
    <t>Del 23 al 29 de setiembre de 2018</t>
  </si>
  <si>
    <t>Patricia Soto Muñoz</t>
  </si>
  <si>
    <t>Simposio Metrología 2018</t>
  </si>
  <si>
    <t xml:space="preserve">Gaithersburg, Maryland (MD), Estados Unidos </t>
  </si>
  <si>
    <t>Del 13 al 17 noviembre 2018</t>
  </si>
  <si>
    <t xml:space="preserve">Juan Carlos Rodríguez González </t>
  </si>
  <si>
    <t>Visita técnica a terminales de carga de GLP</t>
  </si>
  <si>
    <t>Costa del Golfo, EE.UU.</t>
  </si>
  <si>
    <t xml:space="preserve">Roberto Coto Rojas </t>
  </si>
  <si>
    <t xml:space="preserve">Erick Solano Carmona </t>
  </si>
  <si>
    <t xml:space="preserve">Rafael Yglesias Piza </t>
  </si>
  <si>
    <t>Walter Achoy Hernández</t>
  </si>
  <si>
    <t>Del 12 al 14 de noviembre 2018</t>
  </si>
  <si>
    <t xml:space="preserve">Gustavo Miranda Matarrita   </t>
  </si>
  <si>
    <t>Ciudad de Panamá</t>
  </si>
  <si>
    <t xml:space="preserve">Luis Ovidio Vargas Sáenz  </t>
  </si>
  <si>
    <t>Jorge Rodríguez Arce</t>
  </si>
  <si>
    <t>Costo tiquete</t>
  </si>
  <si>
    <t>Viáticos</t>
  </si>
  <si>
    <t>Costo cubierto por la Lic 2016LN -000004-02</t>
  </si>
  <si>
    <t>Costo cubierto por la Lic 2016 LN-000004-02</t>
  </si>
  <si>
    <t>₡927,285.71</t>
  </si>
  <si>
    <t>₡995,190.52</t>
  </si>
  <si>
    <t>Buenos Aires y Bahía Blanca, Argentina</t>
  </si>
  <si>
    <t>Oscar Camacho Moreira</t>
  </si>
  <si>
    <t>Visita técnica en Ciudad de Panamá a una empresa que opera en el mercado de los combustibles marinos (IFOS)</t>
  </si>
  <si>
    <t>Renán Espinoza Arias</t>
  </si>
  <si>
    <t>Erick Solano Carmona</t>
  </si>
  <si>
    <t>Luis Carlos Solera Salazar</t>
  </si>
  <si>
    <t>Luis Sosa Aragón</t>
  </si>
  <si>
    <t>actualizado al 10-1-19</t>
  </si>
  <si>
    <t>RECOPE: Participación del personal en actividades al exterior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</si>
</sst>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₡]#,##0.00"/>
  </numFmts>
  <fonts count="14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indexed="64"/>
      </patternFill>
    </fill>
    <fill>
      <patternFill patternType="solid">
        <fgColor rgb="FFFFFEFE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9" fillId="6" borderId="7" xfId="0" applyFont="1" applyFill="1" applyBorder="1" applyAlignment="1">
      <alignment horizontal="right" wrapText="1"/>
    </xf>
    <xf numFmtId="0" fontId="9" fillId="6" borderId="6" xfId="0" applyFont="1" applyFill="1" applyBorder="1" applyAlignment="1">
      <alignment horizontal="right" wrapText="1"/>
    </xf>
    <xf numFmtId="0" fontId="9" fillId="5" borderId="7" xfId="0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95"/>
  <sheetViews>
    <sheetView showGridLines="0" tabSelected="1" workbookViewId="0">
      <pane ySplit="3" topLeftCell="A37" activePane="bottomLeft" state="frozen"/>
      <selection pane="bottomLeft" activeCell="E32" sqref="E32:E42"/>
    </sheetView>
  </sheetViews>
  <sheetFormatPr baseColWidth="10" defaultColWidth="17.26953125" defaultRowHeight="15.75" customHeight="1"/>
  <cols>
    <col min="1" max="1" width="27.08984375" customWidth="1"/>
    <col min="2" max="2" width="25.90625" customWidth="1"/>
    <col min="3" max="3" width="45.36328125" customWidth="1"/>
    <col min="4" max="4" width="13.26953125" customWidth="1"/>
    <col min="5" max="5" width="21.36328125" customWidth="1"/>
    <col min="6" max="6" width="13.7265625" customWidth="1"/>
    <col min="7" max="7" width="13.26953125" customWidth="1"/>
    <col min="8" max="19" width="12.08984375" customWidth="1"/>
  </cols>
  <sheetData>
    <row r="1" spans="1:19" ht="28.5" customHeight="1">
      <c r="A1" s="37" t="s">
        <v>127</v>
      </c>
      <c r="B1" s="37"/>
      <c r="C1" s="37"/>
      <c r="D1" s="37"/>
      <c r="E1" s="37"/>
      <c r="F1" s="37"/>
      <c r="G1" s="3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 customHeight="1">
      <c r="A2" s="9"/>
      <c r="B2" s="9"/>
      <c r="C2" s="9"/>
      <c r="D2" s="9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9.25" customHeight="1">
      <c r="A3" s="18" t="s">
        <v>5</v>
      </c>
      <c r="B3" s="18" t="s">
        <v>6</v>
      </c>
      <c r="C3" s="18" t="s">
        <v>7</v>
      </c>
      <c r="D3" s="19" t="s">
        <v>8</v>
      </c>
      <c r="E3" s="20" t="s">
        <v>9</v>
      </c>
      <c r="F3" s="18" t="s">
        <v>113</v>
      </c>
      <c r="G3" s="18" t="s">
        <v>114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3" customFormat="1" ht="28.5" customHeight="1">
      <c r="A4" s="41" t="s">
        <v>10</v>
      </c>
      <c r="B4" s="34" t="s">
        <v>11</v>
      </c>
      <c r="C4" s="41" t="s">
        <v>12</v>
      </c>
      <c r="D4" s="41" t="s">
        <v>13</v>
      </c>
      <c r="E4" s="43" t="s">
        <v>14</v>
      </c>
      <c r="F4" s="21">
        <v>208298</v>
      </c>
      <c r="G4" s="21">
        <f>590146.65+28509.5</f>
        <v>618656.15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3" customFormat="1" ht="24.75" customHeight="1" thickBot="1">
      <c r="A5" s="40"/>
      <c r="B5" s="34" t="s">
        <v>15</v>
      </c>
      <c r="C5" s="40"/>
      <c r="D5" s="40"/>
      <c r="E5" s="39"/>
      <c r="F5" s="21">
        <v>208298</v>
      </c>
      <c r="G5" s="21">
        <f>590974.65+28549.5</f>
        <v>619524.15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3" customFormat="1" ht="24.75" customHeight="1" thickBot="1">
      <c r="A6" s="38" t="s">
        <v>16</v>
      </c>
      <c r="B6" s="33" t="s">
        <v>122</v>
      </c>
      <c r="C6" s="38" t="s">
        <v>17</v>
      </c>
      <c r="D6" s="38" t="s">
        <v>18</v>
      </c>
      <c r="E6" s="42" t="s">
        <v>119</v>
      </c>
      <c r="F6" s="31" t="s">
        <v>117</v>
      </c>
      <c r="G6" s="23">
        <f>935114.72+22642.13</f>
        <v>957756.85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3" customFormat="1" ht="24.75" customHeight="1" thickBot="1">
      <c r="A7" s="40"/>
      <c r="B7" s="35" t="s">
        <v>20</v>
      </c>
      <c r="C7" s="40"/>
      <c r="D7" s="40"/>
      <c r="E7" s="39"/>
      <c r="F7" s="32" t="s">
        <v>117</v>
      </c>
      <c r="G7" s="23">
        <f>956246.61+22642.13</f>
        <v>978888.74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3" customFormat="1" ht="24.75" customHeight="1" thickBot="1">
      <c r="A8" s="40"/>
      <c r="B8" s="28" t="s">
        <v>21</v>
      </c>
      <c r="C8" s="40"/>
      <c r="D8" s="40"/>
      <c r="E8" s="39"/>
      <c r="F8" s="30" t="s">
        <v>118</v>
      </c>
      <c r="G8" s="23">
        <f>956598.97+17103.3+27154.34</f>
        <v>1000856.61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3" customFormat="1" ht="24.75" customHeight="1">
      <c r="A9" s="38" t="s">
        <v>22</v>
      </c>
      <c r="B9" s="33" t="s">
        <v>123</v>
      </c>
      <c r="C9" s="38" t="s">
        <v>23</v>
      </c>
      <c r="D9" s="38" t="s">
        <v>24</v>
      </c>
      <c r="E9" s="38" t="s">
        <v>25</v>
      </c>
      <c r="F9" s="23">
        <v>278720.64000000001</v>
      </c>
      <c r="G9" s="23">
        <v>997260.92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3" customFormat="1" ht="24.75" customHeight="1">
      <c r="A10" s="40"/>
      <c r="B10" s="28" t="s">
        <v>26</v>
      </c>
      <c r="C10" s="40"/>
      <c r="D10" s="40"/>
      <c r="E10" s="39"/>
      <c r="F10" s="23">
        <v>317399.03999999998</v>
      </c>
      <c r="G10" s="23">
        <v>807958.09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3" customFormat="1" ht="24.75" customHeight="1">
      <c r="A11" s="22" t="s">
        <v>27</v>
      </c>
      <c r="B11" s="28" t="s">
        <v>28</v>
      </c>
      <c r="C11" s="22" t="s">
        <v>29</v>
      </c>
      <c r="D11" s="22" t="s">
        <v>30</v>
      </c>
      <c r="E11" s="22" t="s">
        <v>31</v>
      </c>
      <c r="F11" s="23">
        <v>177206.39999999999</v>
      </c>
      <c r="G11" s="23">
        <v>563915.35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3" customFormat="1" ht="24.75" customHeight="1">
      <c r="A12" s="38" t="s">
        <v>32</v>
      </c>
      <c r="B12" s="28" t="s">
        <v>33</v>
      </c>
      <c r="C12" s="38" t="s">
        <v>34</v>
      </c>
      <c r="D12" s="41" t="s">
        <v>13</v>
      </c>
      <c r="E12" s="38" t="s">
        <v>35</v>
      </c>
      <c r="F12" s="27">
        <v>243794</v>
      </c>
      <c r="G12" s="27">
        <v>716159.14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3" customFormat="1" ht="24.75" customHeight="1">
      <c r="A13" s="40"/>
      <c r="B13" s="28" t="s">
        <v>36</v>
      </c>
      <c r="C13" s="40"/>
      <c r="D13" s="40"/>
      <c r="E13" s="39"/>
      <c r="F13" s="27">
        <v>243794</v>
      </c>
      <c r="G13" s="27">
        <v>716159.14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3" customFormat="1" ht="24.75" customHeight="1">
      <c r="A14" s="40"/>
      <c r="B14" s="28" t="s">
        <v>37</v>
      </c>
      <c r="C14" s="40"/>
      <c r="D14" s="40"/>
      <c r="E14" s="39"/>
      <c r="F14" s="27">
        <v>243794</v>
      </c>
      <c r="G14" s="27">
        <v>727018.37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3" customFormat="1" ht="24.75" customHeight="1">
      <c r="A15" s="22" t="s">
        <v>38</v>
      </c>
      <c r="B15" s="28" t="s">
        <v>39</v>
      </c>
      <c r="C15" s="22" t="s">
        <v>40</v>
      </c>
      <c r="D15" s="22" t="s">
        <v>13</v>
      </c>
      <c r="E15" s="22" t="s">
        <v>41</v>
      </c>
      <c r="F15" s="27">
        <v>354989</v>
      </c>
      <c r="G15" s="27">
        <v>1074204.74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3" customFormat="1" ht="19" customHeight="1">
      <c r="A16" s="38" t="s">
        <v>42</v>
      </c>
      <c r="B16" s="33" t="s">
        <v>120</v>
      </c>
      <c r="C16" s="38" t="s">
        <v>43</v>
      </c>
      <c r="D16" s="38" t="s">
        <v>13</v>
      </c>
      <c r="E16" s="38" t="s">
        <v>44</v>
      </c>
      <c r="F16" s="27">
        <v>209926</v>
      </c>
      <c r="G16" s="27">
        <v>625933.82999999996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3" customFormat="1" ht="17.5" customHeight="1">
      <c r="A17" s="40"/>
      <c r="B17" s="28" t="s">
        <v>45</v>
      </c>
      <c r="C17" s="40"/>
      <c r="D17" s="40"/>
      <c r="E17" s="39"/>
      <c r="F17" s="27">
        <v>209926</v>
      </c>
      <c r="G17" s="27">
        <v>615957.21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3" customFormat="1" ht="26.25" customHeight="1">
      <c r="A18" s="40"/>
      <c r="B18" s="28" t="s">
        <v>46</v>
      </c>
      <c r="C18" s="40"/>
      <c r="D18" s="40"/>
      <c r="E18" s="39"/>
      <c r="F18" s="27">
        <v>209926</v>
      </c>
      <c r="G18" s="27">
        <v>615957.21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3" customFormat="1" ht="24.75" customHeight="1">
      <c r="A19" s="38" t="s">
        <v>47</v>
      </c>
      <c r="B19" s="28" t="s">
        <v>48</v>
      </c>
      <c r="C19" s="38" t="s">
        <v>49</v>
      </c>
      <c r="D19" s="38" t="s">
        <v>13</v>
      </c>
      <c r="E19" s="38" t="s">
        <v>50</v>
      </c>
      <c r="F19" s="27">
        <v>412625</v>
      </c>
      <c r="G19" s="27">
        <v>345494.5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3" customFormat="1" ht="24.75" customHeight="1">
      <c r="A20" s="40"/>
      <c r="B20" s="28" t="s">
        <v>51</v>
      </c>
      <c r="C20" s="40"/>
      <c r="D20" s="40"/>
      <c r="E20" s="39"/>
      <c r="F20" s="27">
        <v>412625</v>
      </c>
      <c r="G20" s="27">
        <v>342045.17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3" customFormat="1" ht="24.75" customHeight="1">
      <c r="A21" s="40"/>
      <c r="B21" s="28" t="s">
        <v>52</v>
      </c>
      <c r="C21" s="40"/>
      <c r="D21" s="40"/>
      <c r="E21" s="39"/>
      <c r="F21" s="27">
        <v>412625</v>
      </c>
      <c r="G21" s="27">
        <v>342045.17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13" customFormat="1" ht="24.75" customHeight="1">
      <c r="A22" s="40"/>
      <c r="B22" s="28" t="s">
        <v>53</v>
      </c>
      <c r="C22" s="40"/>
      <c r="D22" s="40"/>
      <c r="E22" s="39"/>
      <c r="F22" s="27">
        <v>412625</v>
      </c>
      <c r="G22" s="27">
        <v>387999.16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24.75" customHeight="1">
      <c r="A23" s="38" t="s">
        <v>54</v>
      </c>
      <c r="B23" s="33" t="s">
        <v>124</v>
      </c>
      <c r="C23" s="38" t="s">
        <v>55</v>
      </c>
      <c r="D23" s="38" t="s">
        <v>18</v>
      </c>
      <c r="E23" s="38" t="s">
        <v>56</v>
      </c>
      <c r="F23" s="23">
        <f t="shared" ref="F23:F24" si="0">557227.48/2</f>
        <v>278613.74</v>
      </c>
      <c r="G23" s="23">
        <v>578919.44999999995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3" customFormat="1" ht="24.75" customHeight="1">
      <c r="A24" s="40"/>
      <c r="B24" s="28" t="s">
        <v>57</v>
      </c>
      <c r="C24" s="40"/>
      <c r="D24" s="40"/>
      <c r="E24" s="39"/>
      <c r="F24" s="23">
        <f t="shared" si="0"/>
        <v>278613.74</v>
      </c>
      <c r="G24" s="23">
        <v>634202.36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13" customFormat="1" ht="24.75" customHeight="1">
      <c r="A25" s="38" t="s">
        <v>58</v>
      </c>
      <c r="B25" s="33" t="s">
        <v>125</v>
      </c>
      <c r="C25" s="38" t="s">
        <v>55</v>
      </c>
      <c r="D25" s="38" t="s">
        <v>18</v>
      </c>
      <c r="E25" s="38" t="s">
        <v>59</v>
      </c>
      <c r="F25" s="23">
        <f t="shared" ref="F25:F26" si="1">492549.4/2</f>
        <v>246274.7</v>
      </c>
      <c r="G25" s="23">
        <v>312830.25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3" customFormat="1" ht="24.75" customHeight="1">
      <c r="A26" s="40"/>
      <c r="B26" s="28" t="s">
        <v>57</v>
      </c>
      <c r="C26" s="40"/>
      <c r="D26" s="40"/>
      <c r="E26" s="39"/>
      <c r="F26" s="23">
        <f t="shared" si="1"/>
        <v>246274.7</v>
      </c>
      <c r="G26" s="23">
        <v>542695.48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3" customFormat="1" ht="24.75" customHeight="1">
      <c r="A27" s="38" t="s">
        <v>60</v>
      </c>
      <c r="B27" s="28" t="s">
        <v>61</v>
      </c>
      <c r="C27" s="38" t="s">
        <v>55</v>
      </c>
      <c r="D27" s="38" t="s">
        <v>18</v>
      </c>
      <c r="E27" s="38" t="s">
        <v>62</v>
      </c>
      <c r="F27" s="23">
        <v>292608</v>
      </c>
      <c r="G27" s="23">
        <v>518814.65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3" customFormat="1" ht="24.75" customHeight="1">
      <c r="A28" s="40"/>
      <c r="B28" s="28" t="s">
        <v>57</v>
      </c>
      <c r="C28" s="40"/>
      <c r="D28" s="40"/>
      <c r="E28" s="39"/>
      <c r="F28" s="23">
        <v>280606.5</v>
      </c>
      <c r="G28" s="23">
        <v>341836.6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3" customFormat="1" ht="24.75" customHeight="1">
      <c r="A29" s="22" t="s">
        <v>63</v>
      </c>
      <c r="B29" s="28" t="s">
        <v>64</v>
      </c>
      <c r="C29" s="22" t="s">
        <v>65</v>
      </c>
      <c r="D29" s="22" t="s">
        <v>30</v>
      </c>
      <c r="E29" s="22" t="s">
        <v>19</v>
      </c>
      <c r="F29" s="23">
        <v>484554.71</v>
      </c>
      <c r="G29" s="23">
        <v>1087572.6000000001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3" customFormat="1" ht="24.75" customHeight="1">
      <c r="A30" s="38" t="s">
        <v>66</v>
      </c>
      <c r="B30" s="28" t="s">
        <v>67</v>
      </c>
      <c r="C30" s="38" t="s">
        <v>68</v>
      </c>
      <c r="D30" s="38" t="s">
        <v>18</v>
      </c>
      <c r="E30" s="38" t="s">
        <v>69</v>
      </c>
      <c r="F30" s="23">
        <f t="shared" ref="F30:F31" si="2">977004.42/2</f>
        <v>488502.21</v>
      </c>
      <c r="G30" s="23">
        <v>419011.41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3" customFormat="1" ht="21.5" customHeight="1">
      <c r="A31" s="40"/>
      <c r="B31" s="28" t="s">
        <v>70</v>
      </c>
      <c r="C31" s="40"/>
      <c r="D31" s="40"/>
      <c r="E31" s="39"/>
      <c r="F31" s="23">
        <f t="shared" si="2"/>
        <v>488502.21</v>
      </c>
      <c r="G31" s="23">
        <v>404560.39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3" customFormat="1" ht="24.75" customHeight="1">
      <c r="A32" s="38" t="s">
        <v>71</v>
      </c>
      <c r="B32" s="28" t="s">
        <v>72</v>
      </c>
      <c r="C32" s="38" t="s">
        <v>73</v>
      </c>
      <c r="D32" s="38" t="s">
        <v>13</v>
      </c>
      <c r="E32" s="38" t="s">
        <v>41</v>
      </c>
      <c r="F32" s="27">
        <v>622595.6</v>
      </c>
      <c r="G32" s="27">
        <v>1331225.75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3" customFormat="1" ht="24.75" customHeight="1">
      <c r="A33" s="40"/>
      <c r="B33" s="28" t="s">
        <v>74</v>
      </c>
      <c r="C33" s="40"/>
      <c r="D33" s="40"/>
      <c r="E33" s="39"/>
      <c r="F33" s="27">
        <v>622595.6</v>
      </c>
      <c r="G33" s="27">
        <v>1283522.1499999999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13" customFormat="1" ht="24.75" customHeight="1">
      <c r="A34" s="40"/>
      <c r="B34" s="28" t="s">
        <v>75</v>
      </c>
      <c r="C34" s="40"/>
      <c r="D34" s="40"/>
      <c r="E34" s="39"/>
      <c r="F34" s="27">
        <v>622595.6</v>
      </c>
      <c r="G34" s="27">
        <v>1331225.75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13" customFormat="1" ht="24.75" customHeight="1">
      <c r="A35" s="40"/>
      <c r="B35" s="28" t="s">
        <v>76</v>
      </c>
      <c r="C35" s="38" t="s">
        <v>77</v>
      </c>
      <c r="D35" s="40"/>
      <c r="E35" s="39"/>
      <c r="F35" s="27">
        <f t="shared" ref="F35:F42" si="3">622595.6*1</f>
        <v>622595.6</v>
      </c>
      <c r="G35" s="27">
        <v>1346559.05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3" customFormat="1" ht="24.75" customHeight="1">
      <c r="A36" s="40"/>
      <c r="B36" s="28" t="s">
        <v>78</v>
      </c>
      <c r="C36" s="40"/>
      <c r="D36" s="40"/>
      <c r="E36" s="39"/>
      <c r="F36" s="27">
        <f t="shared" si="3"/>
        <v>622595.6</v>
      </c>
      <c r="G36" s="27">
        <v>1355940.72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3" customFormat="1" ht="24.75" customHeight="1">
      <c r="A37" s="40"/>
      <c r="B37" s="28" t="s">
        <v>79</v>
      </c>
      <c r="C37" s="22" t="s">
        <v>80</v>
      </c>
      <c r="D37" s="40"/>
      <c r="E37" s="39"/>
      <c r="F37" s="27">
        <f t="shared" si="3"/>
        <v>622595.6</v>
      </c>
      <c r="G37" s="27">
        <v>1248143.8899999999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3" customFormat="1" ht="35.25" customHeight="1">
      <c r="A38" s="40"/>
      <c r="B38" s="28" t="s">
        <v>81</v>
      </c>
      <c r="C38" s="22" t="s">
        <v>77</v>
      </c>
      <c r="D38" s="40"/>
      <c r="E38" s="39"/>
      <c r="F38" s="27">
        <f t="shared" si="3"/>
        <v>622595.6</v>
      </c>
      <c r="G38" s="27">
        <v>1267910.72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3" customFormat="1" ht="27.75" customHeight="1">
      <c r="A39" s="40"/>
      <c r="B39" s="28" t="s">
        <v>82</v>
      </c>
      <c r="C39" s="38" t="s">
        <v>80</v>
      </c>
      <c r="D39" s="40"/>
      <c r="E39" s="39"/>
      <c r="F39" s="27">
        <f t="shared" si="3"/>
        <v>622595.6</v>
      </c>
      <c r="G39" s="27">
        <v>1274180.2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13" customFormat="1" ht="24.75" customHeight="1">
      <c r="A40" s="40"/>
      <c r="B40" s="28" t="s">
        <v>83</v>
      </c>
      <c r="C40" s="40"/>
      <c r="D40" s="40"/>
      <c r="E40" s="39"/>
      <c r="F40" s="27">
        <f t="shared" si="3"/>
        <v>622595.6</v>
      </c>
      <c r="G40" s="27">
        <v>1269328.25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13" customFormat="1" ht="24.75" customHeight="1">
      <c r="A41" s="40"/>
      <c r="B41" s="28" t="s">
        <v>84</v>
      </c>
      <c r="C41" s="40"/>
      <c r="D41" s="40"/>
      <c r="E41" s="39"/>
      <c r="F41" s="27">
        <f t="shared" si="3"/>
        <v>622595.6</v>
      </c>
      <c r="G41" s="27">
        <v>1238855.1100000001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13" customFormat="1" ht="24.75" customHeight="1">
      <c r="A42" s="40"/>
      <c r="B42" s="28" t="s">
        <v>85</v>
      </c>
      <c r="C42" s="22" t="s">
        <v>86</v>
      </c>
      <c r="D42" s="40"/>
      <c r="E42" s="39"/>
      <c r="F42" s="27">
        <f t="shared" si="3"/>
        <v>622595.6</v>
      </c>
      <c r="G42" s="27">
        <v>1250656.3600000001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3" customFormat="1" ht="24.75" customHeight="1">
      <c r="A43" s="22" t="s">
        <v>87</v>
      </c>
      <c r="B43" s="28" t="s">
        <v>88</v>
      </c>
      <c r="C43" s="22" t="s">
        <v>89</v>
      </c>
      <c r="D43" s="22" t="s">
        <v>90</v>
      </c>
      <c r="E43" s="22" t="s">
        <v>91</v>
      </c>
      <c r="F43" s="27">
        <v>315694.26</v>
      </c>
      <c r="G43" s="27">
        <v>494195.66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13" customFormat="1" ht="39.5" customHeight="1">
      <c r="A44" s="22" t="s">
        <v>92</v>
      </c>
      <c r="B44" s="28" t="s">
        <v>93</v>
      </c>
      <c r="C44" s="22" t="s">
        <v>94</v>
      </c>
      <c r="D44" s="22" t="s">
        <v>1</v>
      </c>
      <c r="E44" s="22" t="s">
        <v>95</v>
      </c>
      <c r="F44" s="29" t="s">
        <v>115</v>
      </c>
      <c r="G44" s="29" t="s">
        <v>116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13" customFormat="1" ht="24.75" customHeight="1">
      <c r="A45" s="24" t="s">
        <v>96</v>
      </c>
      <c r="B45" s="28" t="s">
        <v>97</v>
      </c>
      <c r="C45" s="22" t="s">
        <v>98</v>
      </c>
      <c r="D45" s="25" t="s">
        <v>3</v>
      </c>
      <c r="E45" s="26" t="s">
        <v>99</v>
      </c>
      <c r="F45" s="27">
        <v>199501</v>
      </c>
      <c r="G45" s="27">
        <v>1068091.25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13" customFormat="1" ht="24.75" customHeight="1">
      <c r="A46" s="38" t="s">
        <v>100</v>
      </c>
      <c r="B46" s="28" t="s">
        <v>101</v>
      </c>
      <c r="C46" s="38" t="s">
        <v>102</v>
      </c>
      <c r="D46" s="38" t="s">
        <v>1</v>
      </c>
      <c r="E46" s="38" t="s">
        <v>103</v>
      </c>
      <c r="F46" s="27">
        <v>408840.12</v>
      </c>
      <c r="G46" s="27">
        <v>788551.2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13" customFormat="1" ht="24.75" customHeight="1">
      <c r="A47" s="40"/>
      <c r="B47" s="28" t="s">
        <v>104</v>
      </c>
      <c r="C47" s="40"/>
      <c r="D47" s="40"/>
      <c r="E47" s="39"/>
      <c r="F47" s="27">
        <v>390135.66</v>
      </c>
      <c r="G47" s="27">
        <v>790041.59999999998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13" customFormat="1" ht="24.75" customHeight="1">
      <c r="A48" s="40"/>
      <c r="B48" s="28" t="s">
        <v>105</v>
      </c>
      <c r="C48" s="40"/>
      <c r="D48" s="40"/>
      <c r="E48" s="39"/>
      <c r="F48" s="27">
        <v>408540.12</v>
      </c>
      <c r="G48" s="27">
        <v>867161.99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13" customFormat="1" ht="24.75" customHeight="1">
      <c r="A49" s="40"/>
      <c r="B49" s="28" t="s">
        <v>106</v>
      </c>
      <c r="C49" s="40"/>
      <c r="D49" s="40"/>
      <c r="E49" s="39"/>
      <c r="F49" s="27">
        <v>390135.66</v>
      </c>
      <c r="G49" s="27">
        <v>961118.45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13" customFormat="1" ht="24.75" customHeight="1">
      <c r="A50" s="40"/>
      <c r="B50" s="28" t="s">
        <v>107</v>
      </c>
      <c r="C50" s="40"/>
      <c r="D50" s="40"/>
      <c r="E50" s="39"/>
      <c r="F50" s="27">
        <v>390135.66</v>
      </c>
      <c r="G50" s="27">
        <v>924153.6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13" customFormat="1" ht="24.75" customHeight="1">
      <c r="A51" s="38" t="s">
        <v>108</v>
      </c>
      <c r="B51" s="28" t="s">
        <v>109</v>
      </c>
      <c r="C51" s="42" t="s">
        <v>121</v>
      </c>
      <c r="D51" s="38" t="s">
        <v>1</v>
      </c>
      <c r="E51" s="38" t="s">
        <v>110</v>
      </c>
      <c r="F51" s="27">
        <v>279445</v>
      </c>
      <c r="G51" s="27">
        <v>284333.34000000003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13" customFormat="1" ht="24.75" customHeight="1">
      <c r="A52" s="40"/>
      <c r="B52" s="28" t="s">
        <v>111</v>
      </c>
      <c r="C52" s="40"/>
      <c r="D52" s="40"/>
      <c r="E52" s="39"/>
      <c r="F52" s="27">
        <v>279445</v>
      </c>
      <c r="G52" s="27">
        <v>256625.05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13" customFormat="1" ht="24.75" customHeight="1">
      <c r="A53" s="40"/>
      <c r="B53" s="28" t="s">
        <v>112</v>
      </c>
      <c r="C53" s="40"/>
      <c r="D53" s="40"/>
      <c r="E53" s="39"/>
      <c r="F53" s="27">
        <v>279445</v>
      </c>
      <c r="G53" s="27">
        <v>255656.31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13" customFormat="1" ht="24.75" customHeight="1">
      <c r="A54" s="36" t="s">
        <v>126</v>
      </c>
      <c r="B54" s="14"/>
      <c r="C54" s="14"/>
      <c r="D54" s="14"/>
      <c r="E54" s="1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13" customFormat="1" ht="24.75" customHeight="1">
      <c r="A55" s="14"/>
      <c r="B55" s="14"/>
      <c r="C55" s="14"/>
      <c r="D55" s="14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13" customFormat="1" ht="24.75" customHeight="1">
      <c r="A56" s="14"/>
      <c r="B56" s="14"/>
      <c r="C56" s="14"/>
      <c r="D56" s="14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3" customFormat="1" ht="24.75" customHeight="1">
      <c r="A57" s="14"/>
      <c r="B57" s="14"/>
      <c r="C57" s="15"/>
      <c r="D57" s="14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3" customFormat="1" ht="24.75" customHeight="1">
      <c r="A58" s="14"/>
      <c r="B58" s="14"/>
      <c r="C58" s="14"/>
      <c r="D58" s="14"/>
      <c r="E58" s="1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3" customFormat="1" ht="24.75" customHeight="1">
      <c r="A59" s="16"/>
      <c r="B59" s="16"/>
      <c r="C59" s="17"/>
      <c r="D59" s="17"/>
      <c r="E59" s="1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13" customFormat="1" ht="24.75" customHeight="1">
      <c r="A60" s="16"/>
      <c r="B60" s="16"/>
      <c r="C60" s="17"/>
      <c r="D60" s="17"/>
      <c r="E60" s="1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13" customFormat="1" ht="24.75" customHeight="1">
      <c r="A61" s="16"/>
      <c r="B61" s="16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13" customFormat="1" ht="24.75" customHeight="1">
      <c r="A62" s="16"/>
      <c r="B62" s="16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13" customFormat="1" ht="24.75" customHeight="1">
      <c r="A63" s="16"/>
      <c r="B63" s="16"/>
      <c r="C63" s="17"/>
      <c r="D63" s="17"/>
      <c r="E63" s="1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13" customFormat="1" ht="24.75" customHeight="1">
      <c r="A64" s="16"/>
      <c r="B64" s="16"/>
      <c r="C64" s="17"/>
      <c r="D64" s="17"/>
      <c r="E64" s="1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24.75" customHeight="1">
      <c r="A65" s="8"/>
      <c r="B65" s="8"/>
      <c r="C65" s="9"/>
      <c r="D65" s="9"/>
      <c r="E65" s="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24.75" customHeight="1">
      <c r="A66" s="8"/>
      <c r="B66" s="8"/>
      <c r="C66" s="9"/>
      <c r="D66" s="9"/>
      <c r="E66" s="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24.75" customHeight="1">
      <c r="A67" s="8"/>
      <c r="B67" s="8"/>
      <c r="C67" s="9"/>
      <c r="D67" s="9"/>
      <c r="E67" s="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24.75" customHeight="1">
      <c r="A68" s="8"/>
      <c r="B68" s="8"/>
      <c r="C68" s="9"/>
      <c r="D68" s="9"/>
      <c r="E68" s="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24.75" customHeight="1">
      <c r="A69" s="8"/>
      <c r="B69" s="8"/>
      <c r="C69" s="9"/>
      <c r="D69" s="9"/>
      <c r="E69" s="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24.75" customHeight="1">
      <c r="A70" s="8"/>
      <c r="B70" s="8"/>
      <c r="C70" s="9"/>
      <c r="D70" s="9"/>
      <c r="E70" s="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24.75" customHeight="1">
      <c r="A71" s="8"/>
      <c r="B71" s="8"/>
      <c r="C71" s="9"/>
      <c r="D71" s="9"/>
      <c r="E71" s="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24.75" customHeight="1">
      <c r="A72" s="8"/>
      <c r="B72" s="8"/>
      <c r="C72" s="9"/>
      <c r="D72" s="9"/>
      <c r="E72" s="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24.75" customHeight="1">
      <c r="A73" s="8"/>
      <c r="B73" s="8"/>
      <c r="C73" s="9"/>
      <c r="D73" s="9"/>
      <c r="E73" s="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24.75" customHeight="1">
      <c r="A74" s="8"/>
      <c r="B74" s="8"/>
      <c r="C74" s="9"/>
      <c r="D74" s="9"/>
      <c r="E74" s="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24.75" customHeight="1">
      <c r="A75" s="8"/>
      <c r="B75" s="8"/>
      <c r="C75" s="9"/>
      <c r="D75" s="9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24.75" customHeight="1">
      <c r="A76" s="8"/>
      <c r="B76" s="8"/>
      <c r="C76" s="9"/>
      <c r="D76" s="9"/>
      <c r="E76" s="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24.75" customHeight="1">
      <c r="A77" s="8"/>
      <c r="B77" s="8"/>
      <c r="C77" s="9"/>
      <c r="D77" s="9"/>
      <c r="E77" s="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24.75" customHeight="1">
      <c r="A78" s="8"/>
      <c r="B78" s="8"/>
      <c r="C78" s="9"/>
      <c r="D78" s="9"/>
      <c r="E78" s="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24.75" customHeight="1">
      <c r="A79" s="8"/>
      <c r="B79" s="8"/>
      <c r="C79" s="9"/>
      <c r="D79" s="9"/>
      <c r="E79" s="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24.75" customHeight="1">
      <c r="A80" s="8"/>
      <c r="B80" s="8"/>
      <c r="C80" s="9"/>
      <c r="D80" s="9"/>
      <c r="E80" s="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24.75" customHeight="1">
      <c r="A81" s="8"/>
      <c r="B81" s="8"/>
      <c r="C81" s="9"/>
      <c r="D81" s="9"/>
      <c r="E81" s="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24.75" customHeight="1">
      <c r="A82" s="8"/>
      <c r="B82" s="8"/>
      <c r="C82" s="9"/>
      <c r="D82" s="9"/>
      <c r="E82" s="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24.75" customHeight="1">
      <c r="A83" s="8"/>
      <c r="B83" s="8"/>
      <c r="C83" s="9"/>
      <c r="D83" s="9"/>
      <c r="E83" s="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24.75" customHeight="1">
      <c r="A84" s="8"/>
      <c r="B84" s="8"/>
      <c r="C84" s="9"/>
      <c r="D84" s="9"/>
      <c r="E84" s="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24.75" customHeight="1">
      <c r="A85" s="8"/>
      <c r="B85" s="8"/>
      <c r="C85" s="9"/>
      <c r="D85" s="9"/>
      <c r="E85" s="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24.75" customHeight="1">
      <c r="A86" s="8"/>
      <c r="B86" s="8"/>
      <c r="C86" s="9"/>
      <c r="D86" s="9"/>
      <c r="E86" s="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24.75" customHeight="1">
      <c r="A87" s="8"/>
      <c r="B87" s="8"/>
      <c r="C87" s="9"/>
      <c r="D87" s="9"/>
      <c r="E87" s="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24.75" customHeight="1">
      <c r="A88" s="8"/>
      <c r="B88" s="8"/>
      <c r="C88" s="9"/>
      <c r="D88" s="9"/>
      <c r="E88" s="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24.75" customHeight="1">
      <c r="A89" s="8"/>
      <c r="B89" s="8"/>
      <c r="C89" s="9"/>
      <c r="D89" s="9"/>
      <c r="E89" s="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24.75" customHeight="1">
      <c r="A90" s="8"/>
      <c r="B90" s="8"/>
      <c r="C90" s="9"/>
      <c r="D90" s="9"/>
      <c r="E90" s="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24.75" customHeight="1">
      <c r="A91" s="8"/>
      <c r="B91" s="8"/>
      <c r="C91" s="9"/>
      <c r="D91" s="9"/>
      <c r="E91" s="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24.75" customHeight="1">
      <c r="A92" s="8"/>
      <c r="B92" s="8"/>
      <c r="C92" s="9"/>
      <c r="D92" s="9"/>
      <c r="E92" s="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24.75" customHeight="1">
      <c r="A93" s="8"/>
      <c r="B93" s="8"/>
      <c r="C93" s="9"/>
      <c r="D93" s="9"/>
      <c r="E93" s="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24.75" customHeight="1">
      <c r="A94" s="8"/>
      <c r="B94" s="8"/>
      <c r="C94" s="9"/>
      <c r="D94" s="9"/>
      <c r="E94" s="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24.75" customHeight="1">
      <c r="A95" s="8"/>
      <c r="B95" s="8"/>
      <c r="C95" s="9"/>
      <c r="D95" s="9"/>
      <c r="E95" s="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mergeCells count="55">
    <mergeCell ref="D51:D53"/>
    <mergeCell ref="C46:C50"/>
    <mergeCell ref="C51:C53"/>
    <mergeCell ref="E6:E8"/>
    <mergeCell ref="E4:E5"/>
    <mergeCell ref="E9:E10"/>
    <mergeCell ref="D9:D10"/>
    <mergeCell ref="C9:C10"/>
    <mergeCell ref="E23:E24"/>
    <mergeCell ref="E25:E26"/>
    <mergeCell ref="E46:E50"/>
    <mergeCell ref="E51:E53"/>
    <mergeCell ref="E16:E18"/>
    <mergeCell ref="E19:E22"/>
    <mergeCell ref="E12:E14"/>
    <mergeCell ref="E27:E28"/>
    <mergeCell ref="D46:D50"/>
    <mergeCell ref="C4:C5"/>
    <mergeCell ref="D4:D5"/>
    <mergeCell ref="A9:A10"/>
    <mergeCell ref="A12:A14"/>
    <mergeCell ref="C6:C8"/>
    <mergeCell ref="D6:D8"/>
    <mergeCell ref="A16:A18"/>
    <mergeCell ref="A27:A28"/>
    <mergeCell ref="A6:A8"/>
    <mergeCell ref="A51:A53"/>
    <mergeCell ref="A25:A26"/>
    <mergeCell ref="A30:A31"/>
    <mergeCell ref="A46:A50"/>
    <mergeCell ref="A32:A42"/>
    <mergeCell ref="A4:A5"/>
    <mergeCell ref="D12:D14"/>
    <mergeCell ref="A19:A22"/>
    <mergeCell ref="A23:A24"/>
    <mergeCell ref="C23:C24"/>
    <mergeCell ref="C12:C14"/>
    <mergeCell ref="C16:C18"/>
    <mergeCell ref="D16:D18"/>
    <mergeCell ref="A1:G1"/>
    <mergeCell ref="E32:E42"/>
    <mergeCell ref="E30:E31"/>
    <mergeCell ref="D23:D24"/>
    <mergeCell ref="D25:D26"/>
    <mergeCell ref="C19:C22"/>
    <mergeCell ref="D19:D22"/>
    <mergeCell ref="C25:C26"/>
    <mergeCell ref="C27:C28"/>
    <mergeCell ref="D32:D42"/>
    <mergeCell ref="C32:C34"/>
    <mergeCell ref="C39:C41"/>
    <mergeCell ref="C35:C36"/>
    <mergeCell ref="D30:D31"/>
    <mergeCell ref="C30:C31"/>
    <mergeCell ref="D27:D28"/>
  </mergeCells>
  <conditionalFormatting sqref="D44 D46:D53">
    <cfRule type="notContainsBlanks" dxfId="1" priority="1">
      <formula>LEN(TRIM(D44))&gt;0</formula>
    </cfRule>
  </conditionalFormatting>
  <conditionalFormatting sqref="D44">
    <cfRule type="notContainsBlanks" dxfId="0" priority="3">
      <formula>LEN(TRIM(D44))&gt;0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Sheet1!$B$5:$B$8</xm:f>
          </x14:formula1>
          <xm:sqref>D44:D46 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E11"/>
  <sheetViews>
    <sheetView workbookViewId="0"/>
  </sheetViews>
  <sheetFormatPr baseColWidth="10" defaultColWidth="17.26953125" defaultRowHeight="15.75" customHeight="1"/>
  <sheetData>
    <row r="3" spans="1:5" ht="15.75" customHeight="1">
      <c r="A3" s="2"/>
      <c r="B3" s="4"/>
      <c r="C3" s="4"/>
      <c r="D3" s="4"/>
      <c r="E3" s="7"/>
    </row>
    <row r="4" spans="1:5" ht="15.75" customHeight="1">
      <c r="A4" s="47"/>
      <c r="B4" s="44"/>
      <c r="C4" s="4"/>
      <c r="D4" s="44"/>
      <c r="E4" s="10"/>
    </row>
    <row r="5" spans="1:5" ht="15.75" customHeight="1">
      <c r="A5" s="45"/>
      <c r="B5" s="45"/>
      <c r="C5" s="4"/>
      <c r="D5" s="45"/>
      <c r="E5" s="10"/>
    </row>
    <row r="6" spans="1:5" ht="15.75" customHeight="1">
      <c r="A6" s="45"/>
      <c r="B6" s="45"/>
      <c r="C6" s="4"/>
      <c r="D6" s="45"/>
      <c r="E6" s="10"/>
    </row>
    <row r="7" spans="1:5" ht="15.75" customHeight="1">
      <c r="A7" s="45"/>
      <c r="B7" s="45"/>
      <c r="C7" s="4"/>
      <c r="D7" s="45"/>
      <c r="E7" s="10"/>
    </row>
    <row r="8" spans="1:5" ht="15.75" customHeight="1">
      <c r="A8" s="46"/>
      <c r="B8" s="46"/>
      <c r="C8" s="4"/>
      <c r="D8" s="46"/>
      <c r="E8" s="10"/>
    </row>
    <row r="9" spans="1:5" ht="15.75" customHeight="1">
      <c r="A9" s="47"/>
      <c r="B9" s="44"/>
      <c r="C9" s="4"/>
      <c r="D9" s="44"/>
      <c r="E9" s="10"/>
    </row>
    <row r="10" spans="1:5" ht="15.75" customHeight="1">
      <c r="A10" s="45"/>
      <c r="B10" s="45"/>
      <c r="C10" s="4"/>
      <c r="D10" s="45"/>
      <c r="E10" s="10"/>
    </row>
    <row r="11" spans="1:5" ht="15.75" customHeight="1">
      <c r="A11" s="46"/>
      <c r="B11" s="46"/>
      <c r="C11" s="4"/>
      <c r="D11" s="46"/>
      <c r="E11" s="11"/>
    </row>
  </sheetData>
  <mergeCells count="6">
    <mergeCell ref="B4:B8"/>
    <mergeCell ref="A4:A8"/>
    <mergeCell ref="A9:A11"/>
    <mergeCell ref="B9:B11"/>
    <mergeCell ref="D9:D11"/>
    <mergeCell ref="D4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B8"/>
  <sheetViews>
    <sheetView workbookViewId="0"/>
  </sheetViews>
  <sheetFormatPr baseColWidth="10" defaultColWidth="17.26953125" defaultRowHeight="15.75" customHeight="1"/>
  <sheetData>
    <row r="3" spans="2:2" ht="15.75" customHeight="1">
      <c r="B3" s="1" t="s">
        <v>0</v>
      </c>
    </row>
    <row r="5" spans="2:2" ht="15.75" customHeight="1">
      <c r="B5" s="3" t="s">
        <v>1</v>
      </c>
    </row>
    <row r="6" spans="2:2" ht="15.75" customHeight="1">
      <c r="B6" s="3" t="s">
        <v>2</v>
      </c>
    </row>
    <row r="7" spans="2:2" ht="15.75" customHeight="1">
      <c r="B7" s="3" t="s">
        <v>3</v>
      </c>
    </row>
    <row r="8" spans="2:2" ht="15.75" customHeight="1">
      <c r="B8" s="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Ramos de Anaya Alfaro</dc:creator>
  <cp:lastModifiedBy>Pilar Ramos de Anaya Alfaro</cp:lastModifiedBy>
  <dcterms:created xsi:type="dcterms:W3CDTF">2019-01-09T15:42:16Z</dcterms:created>
  <dcterms:modified xsi:type="dcterms:W3CDTF">2019-01-14T18:12:05Z</dcterms:modified>
</cp:coreProperties>
</file>