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95" windowHeight="7935"/>
  </bookViews>
  <sheets>
    <sheet name="2000" sheetId="1" r:id="rId1"/>
    <sheet name="2001" sheetId="2" r:id="rId2"/>
    <sheet name="2002" sheetId="3" r:id="rId3"/>
    <sheet name="2003" sheetId="4" r:id="rId4"/>
    <sheet name="2004" sheetId="5" r:id="rId5"/>
  </sheets>
  <calcPr calcId="125725"/>
</workbook>
</file>

<file path=xl/calcChain.xml><?xml version="1.0" encoding="utf-8"?>
<calcChain xmlns="http://schemas.openxmlformats.org/spreadsheetml/2006/main">
  <c r="S64" i="2"/>
  <c r="J66"/>
  <c r="J64"/>
  <c r="K73"/>
  <c r="H73"/>
  <c r="E73"/>
  <c r="D73"/>
  <c r="C73"/>
  <c r="S73" s="1"/>
  <c r="C46" l="1"/>
  <c r="S46" s="1"/>
  <c r="C40"/>
  <c r="S40" s="1"/>
  <c r="T73" i="1"/>
  <c r="T72"/>
  <c r="T71"/>
  <c r="T70"/>
  <c r="T69"/>
  <c r="T68"/>
  <c r="T67"/>
  <c r="T65"/>
  <c r="T63"/>
  <c r="T62"/>
  <c r="T61"/>
  <c r="T59"/>
  <c r="T57"/>
  <c r="T56"/>
  <c r="T55"/>
  <c r="T54"/>
  <c r="T53"/>
  <c r="T52"/>
  <c r="T51"/>
  <c r="T50"/>
  <c r="T48"/>
  <c r="T46"/>
  <c r="T45"/>
  <c r="T44"/>
  <c r="T43"/>
  <c r="T42"/>
  <c r="T40"/>
  <c r="T38"/>
  <c r="T36"/>
  <c r="T35"/>
  <c r="T33"/>
  <c r="T31"/>
  <c r="T30"/>
  <c r="T29"/>
  <c r="T28"/>
  <c r="T27"/>
  <c r="T26"/>
  <c r="T25"/>
  <c r="T24"/>
  <c r="T23"/>
  <c r="T21"/>
  <c r="T19"/>
  <c r="T18"/>
  <c r="T17"/>
  <c r="T16"/>
  <c r="T14"/>
  <c r="T12"/>
  <c r="T11"/>
  <c r="T10"/>
  <c r="T8"/>
  <c r="S71" i="2"/>
  <c r="S70"/>
  <c r="S69"/>
  <c r="S68"/>
  <c r="S67"/>
  <c r="S66"/>
  <c r="V64"/>
  <c r="S62"/>
  <c r="S61"/>
  <c r="S60"/>
  <c r="S59"/>
  <c r="S57"/>
  <c r="S56"/>
  <c r="S55"/>
  <c r="S54"/>
  <c r="S53"/>
  <c r="S52"/>
  <c r="S50"/>
  <c r="S48"/>
  <c r="S45"/>
  <c r="S44"/>
  <c r="S43"/>
  <c r="S42"/>
  <c r="S38"/>
  <c r="S35"/>
  <c r="S33"/>
  <c r="S30"/>
  <c r="S29"/>
  <c r="S28"/>
  <c r="S27"/>
  <c r="S26"/>
  <c r="S25"/>
  <c r="S24"/>
  <c r="S23"/>
  <c r="S21"/>
  <c r="S19"/>
  <c r="S18"/>
  <c r="S17"/>
  <c r="S15"/>
  <c r="S13"/>
  <c r="S12"/>
  <c r="S11"/>
  <c r="S9"/>
  <c r="T75" i="3"/>
  <c r="T73"/>
  <c r="T72"/>
  <c r="T71"/>
  <c r="T70"/>
  <c r="T69"/>
  <c r="T68"/>
  <c r="T66"/>
  <c r="T64"/>
  <c r="T63"/>
  <c r="T62"/>
  <c r="T60"/>
  <c r="T58"/>
  <c r="T57"/>
  <c r="T56"/>
  <c r="T55"/>
  <c r="T54"/>
  <c r="T53"/>
  <c r="T52"/>
  <c r="T51"/>
  <c r="T49"/>
  <c r="T47"/>
  <c r="T46"/>
  <c r="T45"/>
  <c r="T44"/>
  <c r="T43"/>
  <c r="T41"/>
  <c r="T39"/>
  <c r="T37"/>
  <c r="T36"/>
  <c r="T34"/>
  <c r="T32"/>
  <c r="T31"/>
  <c r="T30"/>
  <c r="T29"/>
  <c r="T28"/>
  <c r="T27"/>
  <c r="T26"/>
  <c r="T25"/>
  <c r="T24"/>
  <c r="T22"/>
  <c r="T20"/>
  <c r="T19"/>
  <c r="T18"/>
  <c r="T17"/>
  <c r="T15"/>
  <c r="T13"/>
  <c r="T12"/>
  <c r="T11"/>
  <c r="T9"/>
  <c r="T78" s="1"/>
  <c r="T74" i="4"/>
  <c r="T72"/>
  <c r="T71"/>
  <c r="T70"/>
  <c r="T69"/>
  <c r="T68"/>
  <c r="T67"/>
  <c r="T65"/>
  <c r="T63"/>
  <c r="T62"/>
  <c r="T61"/>
  <c r="T59"/>
  <c r="T57"/>
  <c r="T56"/>
  <c r="T55"/>
  <c r="T54"/>
  <c r="T53"/>
  <c r="T52"/>
  <c r="T51"/>
  <c r="T50"/>
  <c r="T48"/>
  <c r="T46"/>
  <c r="T45"/>
  <c r="T44"/>
  <c r="T43"/>
  <c r="T42"/>
  <c r="T40"/>
  <c r="T38"/>
  <c r="T36"/>
  <c r="T35"/>
  <c r="T33"/>
  <c r="T31"/>
  <c r="T30"/>
  <c r="T29"/>
  <c r="T28"/>
  <c r="T27"/>
  <c r="T26"/>
  <c r="T25"/>
  <c r="T24"/>
  <c r="T23"/>
  <c r="T21"/>
  <c r="T19"/>
  <c r="T18"/>
  <c r="T17"/>
  <c r="T16"/>
  <c r="T14"/>
  <c r="T12"/>
  <c r="T11"/>
  <c r="T10"/>
  <c r="T8"/>
  <c r="T76" s="1"/>
  <c r="T75" i="5"/>
  <c r="T73"/>
  <c r="T72"/>
  <c r="T71"/>
  <c r="T70"/>
  <c r="T69"/>
  <c r="T68"/>
  <c r="T66"/>
  <c r="T64"/>
  <c r="T63"/>
  <c r="T62"/>
  <c r="T60"/>
  <c r="T58"/>
  <c r="T57"/>
  <c r="T56"/>
  <c r="T55"/>
  <c r="T54"/>
  <c r="T53"/>
  <c r="T52"/>
  <c r="T51"/>
  <c r="T49"/>
  <c r="T47"/>
  <c r="T46"/>
  <c r="T45"/>
  <c r="T44"/>
  <c r="T43"/>
  <c r="T41"/>
  <c r="T39"/>
  <c r="T37"/>
  <c r="T36"/>
  <c r="T34"/>
  <c r="T32"/>
  <c r="T31"/>
  <c r="T30"/>
  <c r="T29"/>
  <c r="T28"/>
  <c r="T27"/>
  <c r="T26"/>
  <c r="T25"/>
  <c r="T24"/>
  <c r="T22"/>
  <c r="T20"/>
  <c r="T19"/>
  <c r="T18"/>
  <c r="T17"/>
  <c r="T15"/>
  <c r="T13"/>
  <c r="T12"/>
  <c r="T11"/>
  <c r="T9"/>
  <c r="T77" s="1"/>
  <c r="T76" i="1" l="1"/>
</calcChain>
</file>

<file path=xl/sharedStrings.xml><?xml version="1.0" encoding="utf-8"?>
<sst xmlns="http://schemas.openxmlformats.org/spreadsheetml/2006/main" count="392" uniqueCount="110">
  <si>
    <t>RECOPE</t>
  </si>
  <si>
    <t>VENTAS POR CLASIFICACION CIIU</t>
  </si>
  <si>
    <t>TOTAL 2000</t>
  </si>
  <si>
    <t>METROS CUBICOS</t>
  </si>
  <si>
    <t>CODIGO</t>
  </si>
  <si>
    <t>DECRIPCION</t>
  </si>
  <si>
    <t>GAS.REG</t>
  </si>
  <si>
    <t>GAS.SUP.</t>
  </si>
  <si>
    <t>DIESEL</t>
  </si>
  <si>
    <t>KERO</t>
  </si>
  <si>
    <t>BUNKER</t>
  </si>
  <si>
    <t>L.P.G</t>
  </si>
  <si>
    <t>DIE.PES.</t>
  </si>
  <si>
    <t>ASFALTO</t>
  </si>
  <si>
    <t>AC-30</t>
  </si>
  <si>
    <t>PG-70</t>
  </si>
  <si>
    <t>EMULS.</t>
  </si>
  <si>
    <t>JET-A1</t>
  </si>
  <si>
    <t>AV-GAS</t>
  </si>
  <si>
    <t>NAF.LIV</t>
  </si>
  <si>
    <t>NAF.PES</t>
  </si>
  <si>
    <t>IF-180</t>
  </si>
  <si>
    <t>EMPRESAS</t>
  </si>
  <si>
    <t>AGRICULTURA, CAZA, SILVICLUTURA Y PESCA</t>
  </si>
  <si>
    <t>AGRICULTURA Y CAZA</t>
  </si>
  <si>
    <t>SILVICULTURA Y EXTRACCION DE MADERA</t>
  </si>
  <si>
    <t>PESCA</t>
  </si>
  <si>
    <t>EXPLOTACION DE MINAS Y CANTERAS</t>
  </si>
  <si>
    <t>EXPLOTACION DE MINAS DE CARBON</t>
  </si>
  <si>
    <t>PRODUCCION DE PETROLEO CRUDO Y GAS</t>
  </si>
  <si>
    <t>EXTRACCION DE MINERALES METALICOS</t>
  </si>
  <si>
    <t>EXTRACCION DE OTROS MINERALES</t>
  </si>
  <si>
    <t>INDUSTRIAS MANUFACTURERAS</t>
  </si>
  <si>
    <t>PRODUCTOS ALIMENTICIOS, BEBIDAS Y TABACO</t>
  </si>
  <si>
    <t>TEXTILES, PRENDAS DE VESTIR E INDUSTRIA</t>
  </si>
  <si>
    <t>INDUSTRIA DE LA MADERA Y PRODUCTOS DE LA</t>
  </si>
  <si>
    <t>FABRICACION DE PAPEL Y PRODUCTOS DE</t>
  </si>
  <si>
    <t>FAB.SUST.QUIMICAS Y DE PROD.QUIM.DERIV.DE</t>
  </si>
  <si>
    <t>FAB.PROD.MINERALES NO METALICOS EXC.LOS</t>
  </si>
  <si>
    <t>INDUSTRIAS METALICAS BASICAS</t>
  </si>
  <si>
    <t>FABRICACION DE PRODUCTOS METALICOS,</t>
  </si>
  <si>
    <t>OTRAS INDUSTRIAS MANUFACTURERAS</t>
  </si>
  <si>
    <t>ELECTRICIDAD, GAS Y AGUA</t>
  </si>
  <si>
    <t>ELECTRICIDAD, GAS Y VAPOR</t>
  </si>
  <si>
    <t>OBRAS HIDRAULICAS Y SUMINISTROS DE AGUA;.</t>
  </si>
  <si>
    <t>CONSTRUCCION;.</t>
  </si>
  <si>
    <t>COMERCIO AL POR MAYOR Y MENOR</t>
  </si>
  <si>
    <t>COMERCIO AL POR MAYOR</t>
  </si>
  <si>
    <t>COMERCIO AL POR MENOR</t>
  </si>
  <si>
    <t>RESTAURANTES Y HOTELES</t>
  </si>
  <si>
    <t>PEDLERS</t>
  </si>
  <si>
    <t>ESTACIONES DE SERVICIO;.</t>
  </si>
  <si>
    <t>TRANSPORTES, ALMACENAMIENTO Y</t>
  </si>
  <si>
    <t>TRANSPORTE TERRESTRE</t>
  </si>
  <si>
    <t>COMUNICACIONES</t>
  </si>
  <si>
    <t>TRANSPORTE POR AGUA</t>
  </si>
  <si>
    <t>TRANSPORTE AEREO</t>
  </si>
  <si>
    <t>SERVICIOS CONEXOS</t>
  </si>
  <si>
    <t>TRAN. MARITIMO DE BANANOS</t>
  </si>
  <si>
    <t>TRAN. MARITIMO DE DERIV. DE PETROLEO</t>
  </si>
  <si>
    <t>TRAN. MARITIMO DE MERCADERIA, COTENEDORES</t>
  </si>
  <si>
    <t>ESTABLEC.FINANCIEROS,SEGUROS,BIENES,INMUE</t>
  </si>
  <si>
    <t>ESTABLECIMIENTOS FINANCIEROS</t>
  </si>
  <si>
    <t>SEGUROS</t>
  </si>
  <si>
    <t>BIENES INMUEBLES Y SERVICIOS PRESTADOS A</t>
  </si>
  <si>
    <t>SERVICIOS COMUNALES, SOCIALES Y</t>
  </si>
  <si>
    <t>ADMINISTRACION PUBLICA Y DEFENSA</t>
  </si>
  <si>
    <t>SERVICIOS DE SANEAMIENTO Y SIMILARES</t>
  </si>
  <si>
    <t>SERVICIOS SOCIALES Y OTROS SERVICIOS</t>
  </si>
  <si>
    <t>SERVICIOS DE DIVERSION Y ESPARCIMIENTO Y</t>
  </si>
  <si>
    <t>SERVICIOS PERSONALES Y DE LOS HOGARES</t>
  </si>
  <si>
    <t>ORGANIZACIONES INTERNACIONALES Y OTROS</t>
  </si>
  <si>
    <t>ACTIVIDADES NO BIEN ESPECIFICADAS</t>
  </si>
  <si>
    <t>TOTALES</t>
  </si>
  <si>
    <t>TOTAL 2001</t>
  </si>
  <si>
    <t>REP.:EST217</t>
  </si>
  <si>
    <t>DESCRIPCION</t>
  </si>
  <si>
    <t>DIE. PES.</t>
  </si>
  <si>
    <t xml:space="preserve">   ASFALTO</t>
  </si>
  <si>
    <t>EMULSION</t>
  </si>
  <si>
    <t xml:space="preserve">IFO-180     </t>
  </si>
  <si>
    <t>IFO-380</t>
  </si>
  <si>
    <t>AGRIC, CAZA, SILVIC. Y PESCA</t>
  </si>
  <si>
    <t>SILVICULTURURA Y EXTRACCION DE MADERA</t>
  </si>
  <si>
    <t>TEXTILES, PRENDAS DE VESTIR E INDUSTRIA DEL</t>
  </si>
  <si>
    <t>FABRICACION DE PAPEL Y PRODUCTOS DE PAPEL</t>
  </si>
  <si>
    <t>FAB.SUST.QUIMICAS Y DE PROD. QUIM. DERIV DE</t>
  </si>
  <si>
    <t>FAB.PROD.MINERALES NO METALICOS EXC. LOS</t>
  </si>
  <si>
    <t>FABRICACION DE PRODUCTOS METALICOS</t>
  </si>
  <si>
    <t>OBRAS HIDRAULICAS Y SUMINISTROS DE AGUA</t>
  </si>
  <si>
    <t>CONSTRUCCION</t>
  </si>
  <si>
    <t>ESTACIONES DE SERVICIOS</t>
  </si>
  <si>
    <t>TRANSP, ALMAC Y OTROS</t>
  </si>
  <si>
    <t>TRAN. MARITIMO DE MERCADERIA, CONTENEDORES</t>
  </si>
  <si>
    <t>ESTABLEC.FINANCIEROS, SEGUROS, BIENES, INMUE</t>
  </si>
  <si>
    <t>BIENES INMUEBLES Y SERVICIOS PRESTADOS</t>
  </si>
  <si>
    <t>SERVI.COMUNALES, SOCIALES</t>
  </si>
  <si>
    <t>SERVICIOS DE DIVERSION Y ESPARCIMIENTO</t>
  </si>
  <si>
    <t>ACTIV NO BIEN ESPECIF</t>
  </si>
  <si>
    <t>DIRECCION DE SERVICIO AL CLIENTE, DEPARTAMENTO DE MERCADEO.</t>
  </si>
  <si>
    <t>TOTAL 2002</t>
  </si>
  <si>
    <t>IF-380</t>
  </si>
  <si>
    <t>.         0</t>
  </si>
  <si>
    <t>TOTAL 2003</t>
  </si>
  <si>
    <t>DIRECCION DE SERVICIO AL CLIENTE, DEPARTAMENTO DE MERCADEO</t>
  </si>
  <si>
    <t>REP:EST217</t>
  </si>
  <si>
    <t>TOTAL 2004</t>
  </si>
  <si>
    <t>AC-20</t>
  </si>
  <si>
    <t>M3</t>
  </si>
  <si>
    <t xml:space="preserve">TOTALES </t>
  </si>
</sst>
</file>

<file path=xl/styles.xml><?xml version="1.0" encoding="utf-8"?>
<styleSheet xmlns="http://schemas.openxmlformats.org/spreadsheetml/2006/main">
  <numFmts count="1">
    <numFmt numFmtId="165" formatCode="_(* #,##0_);_(* \(#,##0\);_(* &quot;-&quot;??_);_(@_)"/>
  </numFmts>
  <fonts count="2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8">
    <xf numFmtId="0" fontId="0" fillId="0" borderId="0"/>
    <xf numFmtId="0" fontId="5" fillId="2" borderId="0"/>
    <xf numFmtId="0" fontId="5" fillId="3" borderId="3" applyNumberFormat="0" applyProtection="0">
      <alignment horizontal="left" vertical="center" indent="1"/>
    </xf>
    <xf numFmtId="0" fontId="5" fillId="2" borderId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4" fillId="24" borderId="3" applyNumberFormat="0" applyAlignment="0" applyProtection="0"/>
    <xf numFmtId="0" fontId="15" fillId="16" borderId="4" applyNumberFormat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2" fillId="1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3" applyNumberFormat="0" applyAlignment="0" applyProtection="0"/>
    <xf numFmtId="0" fontId="21" fillId="0" borderId="8" applyNumberFormat="0" applyFill="0" applyAlignment="0" applyProtection="0"/>
    <xf numFmtId="0" fontId="21" fillId="22" borderId="0" applyNumberFormat="0" applyBorder="0" applyAlignment="0" applyProtection="0"/>
    <xf numFmtId="0" fontId="5" fillId="21" borderId="3" applyNumberFormat="0" applyFont="0" applyAlignment="0" applyProtection="0"/>
    <xf numFmtId="0" fontId="22" fillId="24" borderId="9" applyNumberFormat="0" applyAlignment="0" applyProtection="0"/>
    <xf numFmtId="4" fontId="5" fillId="28" borderId="3" applyNumberFormat="0" applyProtection="0">
      <alignment vertical="center"/>
    </xf>
    <xf numFmtId="4" fontId="25" fillId="29" borderId="3" applyNumberFormat="0" applyProtection="0">
      <alignment vertical="center"/>
    </xf>
    <xf numFmtId="4" fontId="5" fillId="29" borderId="3" applyNumberFormat="0" applyProtection="0">
      <alignment horizontal="left" vertical="center" indent="1"/>
    </xf>
    <xf numFmtId="0" fontId="8" fillId="28" borderId="10" applyNumberFormat="0" applyProtection="0">
      <alignment horizontal="left" vertical="top" indent="1"/>
    </xf>
    <xf numFmtId="4" fontId="5" fillId="30" borderId="3" applyNumberFormat="0" applyProtection="0">
      <alignment horizontal="left" vertical="center" indent="1"/>
    </xf>
    <xf numFmtId="4" fontId="5" fillId="31" borderId="3" applyNumberFormat="0" applyProtection="0">
      <alignment horizontal="right" vertical="center"/>
    </xf>
    <xf numFmtId="4" fontId="5" fillId="32" borderId="3" applyNumberFormat="0" applyProtection="0">
      <alignment horizontal="right" vertical="center"/>
    </xf>
    <xf numFmtId="4" fontId="5" fillId="33" borderId="11" applyNumberFormat="0" applyProtection="0">
      <alignment horizontal="right" vertical="center"/>
    </xf>
    <xf numFmtId="4" fontId="5" fillId="34" borderId="3" applyNumberFormat="0" applyProtection="0">
      <alignment horizontal="right" vertical="center"/>
    </xf>
    <xf numFmtId="4" fontId="5" fillId="35" borderId="3" applyNumberFormat="0" applyProtection="0">
      <alignment horizontal="right" vertical="center"/>
    </xf>
    <xf numFmtId="4" fontId="5" fillId="36" borderId="3" applyNumberFormat="0" applyProtection="0">
      <alignment horizontal="right" vertical="center"/>
    </xf>
    <xf numFmtId="4" fontId="5" fillId="37" borderId="3" applyNumberFormat="0" applyProtection="0">
      <alignment horizontal="right" vertical="center"/>
    </xf>
    <xf numFmtId="4" fontId="5" fillId="38" borderId="3" applyNumberFormat="0" applyProtection="0">
      <alignment horizontal="right" vertical="center"/>
    </xf>
    <xf numFmtId="4" fontId="5" fillId="39" borderId="3" applyNumberFormat="0" applyProtection="0">
      <alignment horizontal="right" vertical="center"/>
    </xf>
    <xf numFmtId="4" fontId="5" fillId="40" borderId="11" applyNumberFormat="0" applyProtection="0">
      <alignment horizontal="left" vertical="center" indent="1"/>
    </xf>
    <xf numFmtId="4" fontId="4" fillId="41" borderId="11" applyNumberFormat="0" applyProtection="0">
      <alignment horizontal="left" vertical="center" indent="1"/>
    </xf>
    <xf numFmtId="4" fontId="4" fillId="41" borderId="11" applyNumberFormat="0" applyProtection="0">
      <alignment horizontal="left" vertical="center" indent="1"/>
    </xf>
    <xf numFmtId="4" fontId="5" fillId="42" borderId="3" applyNumberFormat="0" applyProtection="0">
      <alignment horizontal="right" vertical="center"/>
    </xf>
    <xf numFmtId="4" fontId="5" fillId="43" borderId="11" applyNumberFormat="0" applyProtection="0">
      <alignment horizontal="left" vertical="center" indent="1"/>
    </xf>
    <xf numFmtId="4" fontId="5" fillId="42" borderId="11" applyNumberFormat="0" applyProtection="0">
      <alignment horizontal="left" vertical="center" indent="1"/>
    </xf>
    <xf numFmtId="0" fontId="5" fillId="44" borderId="3" applyNumberFormat="0" applyProtection="0">
      <alignment horizontal="left" vertical="center" indent="1"/>
    </xf>
    <xf numFmtId="0" fontId="5" fillId="41" borderId="10" applyNumberFormat="0" applyProtection="0">
      <alignment horizontal="left" vertical="top" indent="1"/>
    </xf>
    <xf numFmtId="0" fontId="5" fillId="3" borderId="3" applyNumberFormat="0" applyProtection="0">
      <alignment horizontal="left" vertical="center" indent="1"/>
    </xf>
    <xf numFmtId="0" fontId="5" fillId="42" borderId="10" applyNumberFormat="0" applyProtection="0">
      <alignment horizontal="left" vertical="top" indent="1"/>
    </xf>
    <xf numFmtId="0" fontId="5" fillId="45" borderId="3" applyNumberFormat="0" applyProtection="0">
      <alignment horizontal="left" vertical="center" indent="1"/>
    </xf>
    <xf numFmtId="0" fontId="5" fillId="45" borderId="10" applyNumberFormat="0" applyProtection="0">
      <alignment horizontal="left" vertical="top" indent="1"/>
    </xf>
    <xf numFmtId="0" fontId="5" fillId="43" borderId="3" applyNumberFormat="0" applyProtection="0">
      <alignment horizontal="left" vertical="center" indent="1"/>
    </xf>
    <xf numFmtId="0" fontId="5" fillId="43" borderId="10" applyNumberFormat="0" applyProtection="0">
      <alignment horizontal="left" vertical="top" indent="1"/>
    </xf>
    <xf numFmtId="0" fontId="5" fillId="46" borderId="12" applyNumberFormat="0">
      <protection locked="0"/>
    </xf>
    <xf numFmtId="0" fontId="6" fillId="41" borderId="13" applyBorder="0"/>
    <xf numFmtId="4" fontId="7" fillId="47" borderId="10" applyNumberFormat="0" applyProtection="0">
      <alignment vertical="center"/>
    </xf>
    <xf numFmtId="4" fontId="25" fillId="48" borderId="2" applyNumberFormat="0" applyProtection="0">
      <alignment vertical="center"/>
    </xf>
    <xf numFmtId="4" fontId="7" fillId="44" borderId="10" applyNumberFormat="0" applyProtection="0">
      <alignment horizontal="left" vertical="center" indent="1"/>
    </xf>
    <xf numFmtId="0" fontId="7" fillId="47" borderId="10" applyNumberFormat="0" applyProtection="0">
      <alignment horizontal="left" vertical="top" indent="1"/>
    </xf>
    <xf numFmtId="4" fontId="5" fillId="0" borderId="3" applyNumberFormat="0" applyProtection="0">
      <alignment horizontal="right" vertical="center"/>
    </xf>
    <xf numFmtId="4" fontId="25" fillId="49" borderId="3" applyNumberFormat="0" applyProtection="0">
      <alignment horizontal="right" vertical="center"/>
    </xf>
    <xf numFmtId="4" fontId="5" fillId="30" borderId="3" applyNumberFormat="0" applyProtection="0">
      <alignment horizontal="left" vertical="center" indent="1"/>
    </xf>
    <xf numFmtId="0" fontId="7" fillId="42" borderId="10" applyNumberFormat="0" applyProtection="0">
      <alignment horizontal="left" vertical="top" indent="1"/>
    </xf>
    <xf numFmtId="4" fontId="9" fillId="50" borderId="11" applyNumberFormat="0" applyProtection="0">
      <alignment horizontal="left" vertical="center" indent="1"/>
    </xf>
    <xf numFmtId="0" fontId="5" fillId="51" borderId="2"/>
    <xf numFmtId="4" fontId="10" fillId="46" borderId="3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8">
    <cellStyle name="Accent1 - 20%" xfId="5"/>
    <cellStyle name="Accent1 - 40%" xfId="6"/>
    <cellStyle name="Accent1 - 60%" xfId="7"/>
    <cellStyle name="Accent2 - 20%" xfId="9"/>
    <cellStyle name="Accent2 - 40%" xfId="10"/>
    <cellStyle name="Accent2 - 60%" xfId="11"/>
    <cellStyle name="Accent3 - 20%" xfId="13"/>
    <cellStyle name="Accent3 - 40%" xfId="14"/>
    <cellStyle name="Accent3 - 60%" xfId="15"/>
    <cellStyle name="Accent4 - 20%" xfId="17"/>
    <cellStyle name="Accent4 - 40%" xfId="18"/>
    <cellStyle name="Accent4 - 60%" xfId="19"/>
    <cellStyle name="Accent5 - 20%" xfId="21"/>
    <cellStyle name="Accent5 - 40%" xfId="22"/>
    <cellStyle name="Accent5 - 60%" xfId="23"/>
    <cellStyle name="Accent6 - 20%" xfId="25"/>
    <cellStyle name="Accent6 - 40%" xfId="26"/>
    <cellStyle name="Accent6 - 60%" xfId="27"/>
    <cellStyle name="Buena 2" xfId="34"/>
    <cellStyle name="Cálculo 2" xfId="29"/>
    <cellStyle name="Celda de comprobación 2" xfId="30"/>
    <cellStyle name="Celda vinculada 2" xfId="40"/>
    <cellStyle name="Emphasis 1" xfId="31"/>
    <cellStyle name="Emphasis 2" xfId="32"/>
    <cellStyle name="Emphasis 3" xfId="33"/>
    <cellStyle name="Encabezado 4 2" xfId="38"/>
    <cellStyle name="Énfasis1 2" xfId="4"/>
    <cellStyle name="Énfasis2 2" xfId="8"/>
    <cellStyle name="Énfasis3 2" xfId="12"/>
    <cellStyle name="Énfasis4 2" xfId="16"/>
    <cellStyle name="Énfasis5 2" xfId="20"/>
    <cellStyle name="Énfasis6 2" xfId="24"/>
    <cellStyle name="Entrada 2" xfId="39"/>
    <cellStyle name="Incorrecto 2" xfId="28"/>
    <cellStyle name="Neutral 2" xfId="41"/>
    <cellStyle name="Normal" xfId="0" builtinId="0"/>
    <cellStyle name="Normal 2" xfId="1"/>
    <cellStyle name="Normal 3" xfId="3"/>
    <cellStyle name="Notas 2" xfId="42"/>
    <cellStyle name="Salida 2" xfId="43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 2" xfId="2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ItemHeader" xfId="73"/>
    <cellStyle name="SAPBEXresData" xfId="74"/>
    <cellStyle name="SAPBEXresDataEmph" xfId="75"/>
    <cellStyle name="SAPBEXresItem" xfId="76"/>
    <cellStyle name="SAPBEXresItemX" xfId="77"/>
    <cellStyle name="SAPBEXstdData" xfId="78"/>
    <cellStyle name="SAPBEXstdDataEmph" xfId="79"/>
    <cellStyle name="SAPBEXstdItem" xfId="80"/>
    <cellStyle name="SAPBEXstdItemX" xfId="81"/>
    <cellStyle name="SAPBEXtitle" xfId="82"/>
    <cellStyle name="SAPBEXunassignedItem" xfId="83"/>
    <cellStyle name="SAPBEXundefined" xfId="84"/>
    <cellStyle name="Sheet Title" xfId="85"/>
    <cellStyle name="Texto de advertencia 2" xfId="87"/>
    <cellStyle name="Título 1 2" xfId="35"/>
    <cellStyle name="Título 2 2" xfId="36"/>
    <cellStyle name="Título 3 2" xfId="37"/>
    <cellStyle name="Total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tabSelected="1" zoomScaleNormal="100" workbookViewId="0">
      <selection activeCell="A7" sqref="A7"/>
    </sheetView>
  </sheetViews>
  <sheetFormatPr baseColWidth="10" defaultRowHeight="14.25"/>
  <cols>
    <col min="1" max="1" width="11.3984375" style="1"/>
    <col min="2" max="2" width="37.86328125" customWidth="1"/>
  </cols>
  <sheetData>
    <row r="1" spans="1:21" ht="15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>
      <c r="T5" s="7" t="s">
        <v>73</v>
      </c>
    </row>
    <row r="6" spans="1:21">
      <c r="A6" s="1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  <c r="M6" t="s">
        <v>16</v>
      </c>
      <c r="N6" t="s">
        <v>17</v>
      </c>
      <c r="O6" t="s">
        <v>18</v>
      </c>
      <c r="P6" t="s">
        <v>19</v>
      </c>
      <c r="Q6" t="s">
        <v>20</v>
      </c>
      <c r="R6" t="s">
        <v>21</v>
      </c>
      <c r="S6" t="s">
        <v>101</v>
      </c>
      <c r="T6" s="7" t="s">
        <v>108</v>
      </c>
      <c r="U6" t="s">
        <v>22</v>
      </c>
    </row>
    <row r="8" spans="1:21">
      <c r="A8" s="1">
        <v>1000</v>
      </c>
      <c r="B8" t="s">
        <v>23</v>
      </c>
      <c r="C8" s="2">
        <v>15935</v>
      </c>
      <c r="D8">
        <v>0</v>
      </c>
      <c r="E8" s="2">
        <v>44841</v>
      </c>
      <c r="F8">
        <v>0</v>
      </c>
      <c r="G8" s="2">
        <v>1897</v>
      </c>
      <c r="H8">
        <v>0</v>
      </c>
      <c r="I8">
        <v>0</v>
      </c>
      <c r="J8">
        <v>0</v>
      </c>
      <c r="K8">
        <v>0</v>
      </c>
      <c r="L8">
        <v>0</v>
      </c>
      <c r="M8">
        <v>76</v>
      </c>
      <c r="N8">
        <v>0</v>
      </c>
      <c r="O8">
        <v>131</v>
      </c>
      <c r="P8">
        <v>0</v>
      </c>
      <c r="Q8">
        <v>0</v>
      </c>
      <c r="R8">
        <v>0</v>
      </c>
      <c r="S8">
        <v>0</v>
      </c>
      <c r="T8" s="2">
        <f>SUM(C8:S8)</f>
        <v>62880</v>
      </c>
      <c r="U8">
        <v>58</v>
      </c>
    </row>
    <row r="9" spans="1:21">
      <c r="C9" s="2"/>
      <c r="E9" s="2"/>
      <c r="G9" s="2"/>
      <c r="T9" s="2"/>
    </row>
    <row r="10" spans="1:21">
      <c r="A10" s="1">
        <v>1100</v>
      </c>
      <c r="B10" t="s">
        <v>24</v>
      </c>
      <c r="C10">
        <v>136</v>
      </c>
      <c r="D10">
        <v>0</v>
      </c>
      <c r="E10" s="2">
        <v>9049</v>
      </c>
      <c r="F10">
        <v>0</v>
      </c>
      <c r="G10" s="2">
        <v>1763</v>
      </c>
      <c r="H10">
        <v>0</v>
      </c>
      <c r="I10">
        <v>0</v>
      </c>
      <c r="J10">
        <v>0</v>
      </c>
      <c r="K10">
        <v>0</v>
      </c>
      <c r="L10">
        <v>0</v>
      </c>
      <c r="M10">
        <v>76</v>
      </c>
      <c r="N10">
        <v>0</v>
      </c>
      <c r="O10">
        <v>131</v>
      </c>
      <c r="P10">
        <v>0</v>
      </c>
      <c r="Q10">
        <v>0</v>
      </c>
      <c r="R10">
        <v>0</v>
      </c>
      <c r="S10">
        <v>0</v>
      </c>
      <c r="T10" s="2">
        <f t="shared" ref="T10:T52" si="0">SUM(C10:S10)</f>
        <v>11155</v>
      </c>
      <c r="U10">
        <v>11</v>
      </c>
    </row>
    <row r="11" spans="1:21">
      <c r="A11" s="1">
        <v>1200</v>
      </c>
      <c r="B11" t="s">
        <v>25</v>
      </c>
      <c r="C11">
        <v>0</v>
      </c>
      <c r="D11">
        <v>0</v>
      </c>
      <c r="E11">
        <v>148</v>
      </c>
      <c r="F11">
        <v>0</v>
      </c>
      <c r="G11">
        <v>134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2">
        <f t="shared" si="0"/>
        <v>282</v>
      </c>
      <c r="U11">
        <v>1</v>
      </c>
    </row>
    <row r="12" spans="1:21">
      <c r="A12" s="1">
        <v>1300</v>
      </c>
      <c r="B12" t="s">
        <v>26</v>
      </c>
      <c r="C12" s="2">
        <v>15799</v>
      </c>
      <c r="D12">
        <v>0</v>
      </c>
      <c r="E12" s="2">
        <v>35644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2">
        <f t="shared" si="0"/>
        <v>51443</v>
      </c>
      <c r="U12">
        <v>46</v>
      </c>
    </row>
    <row r="13" spans="1:21">
      <c r="T13" s="2"/>
    </row>
    <row r="14" spans="1:21">
      <c r="A14" s="1">
        <v>2000</v>
      </c>
      <c r="B14" t="s">
        <v>27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2">
        <f t="shared" si="0"/>
        <v>0</v>
      </c>
      <c r="U14">
        <v>0</v>
      </c>
    </row>
    <row r="15" spans="1:21">
      <c r="T15" s="2"/>
    </row>
    <row r="16" spans="1:21">
      <c r="A16" s="1">
        <v>2100</v>
      </c>
      <c r="B16" t="s">
        <v>28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">
        <f t="shared" si="0"/>
        <v>0</v>
      </c>
      <c r="U16">
        <v>0</v>
      </c>
    </row>
    <row r="17" spans="1:21">
      <c r="A17" s="1">
        <v>2200</v>
      </c>
      <c r="B17" t="s">
        <v>29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2">
        <f t="shared" si="0"/>
        <v>0</v>
      </c>
      <c r="U17">
        <v>0</v>
      </c>
    </row>
    <row r="18" spans="1:21">
      <c r="A18" s="1">
        <v>2300</v>
      </c>
      <c r="B18" t="s">
        <v>30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2">
        <f t="shared" si="0"/>
        <v>0</v>
      </c>
      <c r="U18">
        <v>0</v>
      </c>
    </row>
    <row r="19" spans="1:21">
      <c r="A19" s="1">
        <v>2900</v>
      </c>
      <c r="B19" t="s">
        <v>31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2">
        <f t="shared" si="0"/>
        <v>0</v>
      </c>
      <c r="U19">
        <v>0</v>
      </c>
    </row>
    <row r="20" spans="1:21">
      <c r="T20" s="2"/>
    </row>
    <row r="21" spans="1:21">
      <c r="A21" s="1">
        <v>3000</v>
      </c>
      <c r="B21" t="s">
        <v>32</v>
      </c>
      <c r="C21">
        <v>407</v>
      </c>
      <c r="D21">
        <v>212</v>
      </c>
      <c r="E21" s="2">
        <v>20536</v>
      </c>
      <c r="F21">
        <v>0</v>
      </c>
      <c r="G21" s="2">
        <v>206223</v>
      </c>
      <c r="H21" s="2">
        <v>12664</v>
      </c>
      <c r="I21" s="2">
        <v>1796</v>
      </c>
      <c r="J21" s="2">
        <v>1835</v>
      </c>
      <c r="K21">
        <v>0</v>
      </c>
      <c r="L21">
        <v>0</v>
      </c>
      <c r="M21">
        <v>0</v>
      </c>
      <c r="N21">
        <v>23</v>
      </c>
      <c r="O21">
        <v>0</v>
      </c>
      <c r="P21">
        <v>0</v>
      </c>
      <c r="Q21" s="2">
        <v>1123</v>
      </c>
      <c r="R21">
        <v>0</v>
      </c>
      <c r="S21">
        <v>0</v>
      </c>
      <c r="T21" s="2">
        <f t="shared" si="0"/>
        <v>244819</v>
      </c>
      <c r="U21">
        <v>158</v>
      </c>
    </row>
    <row r="22" spans="1:21">
      <c r="E22" s="2"/>
      <c r="G22" s="2"/>
      <c r="H22" s="2"/>
      <c r="I22" s="2"/>
      <c r="J22" s="2"/>
      <c r="Q22" s="2"/>
      <c r="T22" s="2"/>
    </row>
    <row r="23" spans="1:21">
      <c r="A23" s="1">
        <v>3100</v>
      </c>
      <c r="B23" t="s">
        <v>33</v>
      </c>
      <c r="C23">
        <v>407</v>
      </c>
      <c r="D23">
        <v>212</v>
      </c>
      <c r="E23" s="2">
        <v>17516</v>
      </c>
      <c r="F23">
        <v>0</v>
      </c>
      <c r="G23" s="2">
        <v>68460</v>
      </c>
      <c r="H23" s="2">
        <v>2125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2">
        <f t="shared" si="0"/>
        <v>88720</v>
      </c>
      <c r="U23">
        <v>82</v>
      </c>
    </row>
    <row r="24" spans="1:21">
      <c r="A24" s="1">
        <v>3200</v>
      </c>
      <c r="B24" t="s">
        <v>34</v>
      </c>
      <c r="C24">
        <v>0</v>
      </c>
      <c r="D24">
        <v>0</v>
      </c>
      <c r="E24">
        <v>399</v>
      </c>
      <c r="F24">
        <v>0</v>
      </c>
      <c r="G24" s="2">
        <v>5310</v>
      </c>
      <c r="H24">
        <v>0</v>
      </c>
      <c r="I24">
        <v>28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">
        <f t="shared" si="0"/>
        <v>5737</v>
      </c>
      <c r="U24">
        <v>28</v>
      </c>
    </row>
    <row r="25" spans="1:21">
      <c r="A25" s="1">
        <v>3300</v>
      </c>
      <c r="B25" t="s">
        <v>35</v>
      </c>
      <c r="C25">
        <v>0</v>
      </c>
      <c r="D25">
        <v>0</v>
      </c>
      <c r="E25">
        <v>233</v>
      </c>
      <c r="F25">
        <v>0</v>
      </c>
      <c r="G25" s="2">
        <v>2088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">
        <f t="shared" si="0"/>
        <v>2321</v>
      </c>
      <c r="U25">
        <v>2</v>
      </c>
    </row>
    <row r="26" spans="1:21">
      <c r="A26" s="1">
        <v>3400</v>
      </c>
      <c r="B26" t="s">
        <v>36</v>
      </c>
      <c r="C26">
        <v>0</v>
      </c>
      <c r="D26">
        <v>0</v>
      </c>
      <c r="E26">
        <v>0</v>
      </c>
      <c r="F26">
        <v>0</v>
      </c>
      <c r="G26" s="2">
        <v>8460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2">
        <f t="shared" si="0"/>
        <v>8460</v>
      </c>
      <c r="U26">
        <v>6</v>
      </c>
    </row>
    <row r="27" spans="1:21">
      <c r="A27" s="1">
        <v>3500</v>
      </c>
      <c r="B27" t="s">
        <v>37</v>
      </c>
      <c r="C27">
        <v>0</v>
      </c>
      <c r="D27">
        <v>0</v>
      </c>
      <c r="E27">
        <v>428</v>
      </c>
      <c r="F27">
        <v>0</v>
      </c>
      <c r="G27" s="2">
        <v>14206</v>
      </c>
      <c r="H27">
        <v>0</v>
      </c>
      <c r="I27" s="2">
        <v>1751</v>
      </c>
      <c r="J27" s="2">
        <v>1835</v>
      </c>
      <c r="K27">
        <v>0</v>
      </c>
      <c r="L27">
        <v>0</v>
      </c>
      <c r="M27">
        <v>0</v>
      </c>
      <c r="N27">
        <v>23</v>
      </c>
      <c r="O27">
        <v>0</v>
      </c>
      <c r="P27">
        <v>0</v>
      </c>
      <c r="Q27" s="2">
        <v>1123</v>
      </c>
      <c r="R27">
        <v>0</v>
      </c>
      <c r="S27">
        <v>0</v>
      </c>
      <c r="T27" s="2">
        <f t="shared" si="0"/>
        <v>19366</v>
      </c>
      <c r="U27">
        <v>22</v>
      </c>
    </row>
    <row r="28" spans="1:21">
      <c r="A28" s="1">
        <v>3600</v>
      </c>
      <c r="B28" t="s">
        <v>38</v>
      </c>
      <c r="C28">
        <v>0</v>
      </c>
      <c r="D28">
        <v>0</v>
      </c>
      <c r="E28" s="2">
        <v>1265</v>
      </c>
      <c r="F28">
        <v>0</v>
      </c>
      <c r="G28" s="2">
        <v>100539</v>
      </c>
      <c r="H28" s="2">
        <v>6352</v>
      </c>
      <c r="I28">
        <v>17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2">
        <f t="shared" si="0"/>
        <v>108173</v>
      </c>
      <c r="U28">
        <v>7</v>
      </c>
    </row>
    <row r="29" spans="1:21">
      <c r="A29" s="1">
        <v>3700</v>
      </c>
      <c r="B29" t="s">
        <v>39</v>
      </c>
      <c r="C29">
        <v>0</v>
      </c>
      <c r="D29">
        <v>0</v>
      </c>
      <c r="E29">
        <v>0</v>
      </c>
      <c r="F29">
        <v>0</v>
      </c>
      <c r="G29" s="2">
        <v>3325</v>
      </c>
      <c r="H29" s="2">
        <v>1982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2">
        <f t="shared" si="0"/>
        <v>5307</v>
      </c>
      <c r="U29">
        <v>3</v>
      </c>
    </row>
    <row r="30" spans="1:21">
      <c r="A30" s="1">
        <v>3800</v>
      </c>
      <c r="B30" t="s">
        <v>40</v>
      </c>
      <c r="C30">
        <v>0</v>
      </c>
      <c r="D30">
        <v>0</v>
      </c>
      <c r="E30">
        <v>694</v>
      </c>
      <c r="F30">
        <v>0</v>
      </c>
      <c r="G30" s="2">
        <v>3834</v>
      </c>
      <c r="H30" s="2">
        <v>2205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2">
        <f t="shared" si="0"/>
        <v>6733</v>
      </c>
      <c r="U30">
        <v>8</v>
      </c>
    </row>
    <row r="31" spans="1:21">
      <c r="A31" s="1">
        <v>3900</v>
      </c>
      <c r="B31" t="s">
        <v>41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2">
        <f t="shared" si="0"/>
        <v>0</v>
      </c>
      <c r="U31">
        <v>0</v>
      </c>
    </row>
    <row r="32" spans="1:21">
      <c r="T32" s="2"/>
    </row>
    <row r="33" spans="1:21">
      <c r="A33" s="1">
        <v>4000</v>
      </c>
      <c r="B33" t="s">
        <v>42</v>
      </c>
      <c r="C33">
        <v>57</v>
      </c>
      <c r="D33">
        <v>9</v>
      </c>
      <c r="E33" s="2">
        <v>12244</v>
      </c>
      <c r="F33">
        <v>0</v>
      </c>
      <c r="G33" s="2">
        <v>1350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 s="2">
        <f t="shared" si="0"/>
        <v>13660</v>
      </c>
      <c r="U33">
        <v>6</v>
      </c>
    </row>
    <row r="34" spans="1:21">
      <c r="E34" s="2"/>
      <c r="G34" s="2"/>
      <c r="T34" s="2"/>
    </row>
    <row r="35" spans="1:21">
      <c r="A35" s="1">
        <v>4100</v>
      </c>
      <c r="B35" t="s">
        <v>43</v>
      </c>
      <c r="C35">
        <v>57</v>
      </c>
      <c r="D35">
        <v>9</v>
      </c>
      <c r="E35" s="2">
        <v>12244</v>
      </c>
      <c r="F35">
        <v>0</v>
      </c>
      <c r="G35" s="2">
        <v>1350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2">
        <f t="shared" si="0"/>
        <v>13660</v>
      </c>
      <c r="U35">
        <v>6</v>
      </c>
    </row>
    <row r="36" spans="1:21">
      <c r="A36" s="1">
        <v>4200</v>
      </c>
      <c r="B36" t="s">
        <v>44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 s="2">
        <f t="shared" si="0"/>
        <v>0</v>
      </c>
      <c r="U36">
        <v>0</v>
      </c>
    </row>
    <row r="37" spans="1:21">
      <c r="T37" s="2"/>
    </row>
    <row r="38" spans="1:21">
      <c r="A38" s="1">
        <v>5000</v>
      </c>
      <c r="B38" t="s">
        <v>45</v>
      </c>
      <c r="C38">
        <v>0</v>
      </c>
      <c r="D38">
        <v>0</v>
      </c>
      <c r="E38" s="2">
        <v>11929</v>
      </c>
      <c r="F38">
        <v>0</v>
      </c>
      <c r="G38">
        <v>274</v>
      </c>
      <c r="H38">
        <v>0</v>
      </c>
      <c r="I38" s="2">
        <v>5254</v>
      </c>
      <c r="J38" s="2">
        <v>54637</v>
      </c>
      <c r="K38">
        <v>0</v>
      </c>
      <c r="L38">
        <v>0</v>
      </c>
      <c r="M38" s="2">
        <v>8934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">
        <f t="shared" si="0"/>
        <v>81028</v>
      </c>
      <c r="U38">
        <v>23</v>
      </c>
    </row>
    <row r="39" spans="1:21">
      <c r="T39" s="2"/>
    </row>
    <row r="40" spans="1:21">
      <c r="A40" s="1">
        <v>6000</v>
      </c>
      <c r="B40" t="s">
        <v>46</v>
      </c>
      <c r="C40" s="2">
        <v>421714</v>
      </c>
      <c r="D40" s="2">
        <v>304383</v>
      </c>
      <c r="E40" s="2">
        <v>594225</v>
      </c>
      <c r="F40" s="2">
        <v>9379</v>
      </c>
      <c r="G40" s="2">
        <v>4448</v>
      </c>
      <c r="H40" s="2">
        <v>122734</v>
      </c>
      <c r="I40">
        <v>727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358</v>
      </c>
      <c r="R40">
        <v>0</v>
      </c>
      <c r="S40">
        <v>0</v>
      </c>
      <c r="T40" s="2">
        <f t="shared" si="0"/>
        <v>1457968</v>
      </c>
      <c r="U40">
        <v>456</v>
      </c>
    </row>
    <row r="41" spans="1:21">
      <c r="C41" s="2"/>
      <c r="D41" s="2"/>
      <c r="E41" s="2"/>
      <c r="F41" s="2"/>
      <c r="G41" s="2"/>
      <c r="H41" s="2"/>
      <c r="T41" s="2"/>
    </row>
    <row r="42" spans="1:21">
      <c r="A42" s="1">
        <v>6100</v>
      </c>
      <c r="B42" t="s">
        <v>47</v>
      </c>
      <c r="C42">
        <v>0</v>
      </c>
      <c r="D42">
        <v>0</v>
      </c>
      <c r="E42">
        <v>0</v>
      </c>
      <c r="F42">
        <v>0</v>
      </c>
      <c r="G42">
        <v>0</v>
      </c>
      <c r="H42" s="2">
        <v>122734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">
        <f t="shared" si="0"/>
        <v>122734</v>
      </c>
      <c r="U42">
        <v>5</v>
      </c>
    </row>
    <row r="43" spans="1:21">
      <c r="A43" s="1">
        <v>6200</v>
      </c>
      <c r="B43" t="s">
        <v>48</v>
      </c>
      <c r="C43">
        <v>0</v>
      </c>
      <c r="D43">
        <v>62</v>
      </c>
      <c r="E43">
        <v>42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">
        <f t="shared" si="0"/>
        <v>104</v>
      </c>
      <c r="U43">
        <v>1</v>
      </c>
    </row>
    <row r="44" spans="1:21">
      <c r="A44" s="1">
        <v>6300</v>
      </c>
      <c r="B44" t="s">
        <v>49</v>
      </c>
      <c r="C44">
        <v>0</v>
      </c>
      <c r="D44">
        <v>0</v>
      </c>
      <c r="E44">
        <v>0</v>
      </c>
      <c r="F44">
        <v>0</v>
      </c>
      <c r="G44">
        <v>159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">
        <f t="shared" si="0"/>
        <v>159</v>
      </c>
      <c r="U44">
        <v>1</v>
      </c>
    </row>
    <row r="45" spans="1:21">
      <c r="A45" s="1">
        <v>6400</v>
      </c>
      <c r="B45" t="s">
        <v>50</v>
      </c>
      <c r="C45" s="2">
        <v>90969</v>
      </c>
      <c r="D45" s="2">
        <v>61645</v>
      </c>
      <c r="E45" s="2">
        <v>193106</v>
      </c>
      <c r="F45" s="2">
        <v>7405</v>
      </c>
      <c r="G45" s="2">
        <v>4290</v>
      </c>
      <c r="H45">
        <v>0</v>
      </c>
      <c r="I45">
        <v>727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358</v>
      </c>
      <c r="R45">
        <v>0</v>
      </c>
      <c r="S45">
        <v>0</v>
      </c>
      <c r="T45" s="2">
        <f t="shared" si="0"/>
        <v>358500</v>
      </c>
      <c r="U45">
        <v>130</v>
      </c>
    </row>
    <row r="46" spans="1:21">
      <c r="A46" s="1">
        <v>6600</v>
      </c>
      <c r="B46" t="s">
        <v>51</v>
      </c>
      <c r="C46" s="2">
        <v>330745</v>
      </c>
      <c r="D46" s="2">
        <v>242675</v>
      </c>
      <c r="E46" s="2">
        <v>401077</v>
      </c>
      <c r="F46" s="2">
        <v>1974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">
        <f t="shared" si="0"/>
        <v>976471</v>
      </c>
      <c r="U46">
        <v>319</v>
      </c>
    </row>
    <row r="47" spans="1:21">
      <c r="T47" s="2"/>
    </row>
    <row r="48" spans="1:21">
      <c r="A48" s="1">
        <v>7000</v>
      </c>
      <c r="B48" t="s">
        <v>52</v>
      </c>
      <c r="C48">
        <v>68</v>
      </c>
      <c r="D48">
        <v>100</v>
      </c>
      <c r="E48" s="2">
        <v>56622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2">
        <v>141029</v>
      </c>
      <c r="O48" s="2">
        <v>4038</v>
      </c>
      <c r="P48">
        <v>0</v>
      </c>
      <c r="Q48">
        <v>0</v>
      </c>
      <c r="R48">
        <v>0</v>
      </c>
      <c r="S48">
        <v>113854</v>
      </c>
      <c r="T48" s="2">
        <f t="shared" si="0"/>
        <v>315711</v>
      </c>
      <c r="U48">
        <v>118</v>
      </c>
    </row>
    <row r="49" spans="1:21">
      <c r="E49" s="2"/>
      <c r="N49" s="2"/>
      <c r="O49" s="2"/>
      <c r="T49" s="2"/>
    </row>
    <row r="50" spans="1:21">
      <c r="A50" s="1">
        <v>7100</v>
      </c>
      <c r="B50" t="s">
        <v>53</v>
      </c>
      <c r="C50">
        <v>0</v>
      </c>
      <c r="D50">
        <v>0</v>
      </c>
      <c r="E50" s="2">
        <v>36036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2">
        <f t="shared" si="0"/>
        <v>36036</v>
      </c>
      <c r="U50">
        <v>20</v>
      </c>
    </row>
    <row r="51" spans="1:21">
      <c r="A51" s="1">
        <v>7200</v>
      </c>
      <c r="B51" t="s">
        <v>54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2">
        <f t="shared" si="0"/>
        <v>0</v>
      </c>
      <c r="U51">
        <v>0</v>
      </c>
    </row>
    <row r="52" spans="1:21">
      <c r="A52" s="1">
        <v>7300</v>
      </c>
      <c r="B52" t="s">
        <v>55</v>
      </c>
      <c r="C52">
        <v>68</v>
      </c>
      <c r="D52">
        <v>100</v>
      </c>
      <c r="E52" s="2">
        <v>20586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24</v>
      </c>
      <c r="O52">
        <v>454</v>
      </c>
      <c r="P52">
        <v>0</v>
      </c>
      <c r="Q52">
        <v>0</v>
      </c>
      <c r="R52">
        <v>0</v>
      </c>
      <c r="S52">
        <v>113854</v>
      </c>
      <c r="T52" s="2">
        <f t="shared" si="0"/>
        <v>135086</v>
      </c>
      <c r="U52">
        <v>46</v>
      </c>
    </row>
    <row r="53" spans="1:21">
      <c r="A53" s="1">
        <v>7400</v>
      </c>
      <c r="B53" t="s">
        <v>56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2">
        <v>141005</v>
      </c>
      <c r="O53" s="2">
        <v>3584</v>
      </c>
      <c r="P53">
        <v>0</v>
      </c>
      <c r="Q53">
        <v>0</v>
      </c>
      <c r="R53">
        <v>0</v>
      </c>
      <c r="S53">
        <v>0</v>
      </c>
      <c r="T53" s="2">
        <f t="shared" ref="T53:T73" si="1">SUM(C53:S53)</f>
        <v>144589</v>
      </c>
      <c r="U53">
        <v>52</v>
      </c>
    </row>
    <row r="54" spans="1:21">
      <c r="A54" s="1">
        <v>7500</v>
      </c>
      <c r="B54" t="s">
        <v>57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">
        <f t="shared" si="1"/>
        <v>0</v>
      </c>
      <c r="U54">
        <v>0</v>
      </c>
    </row>
    <row r="55" spans="1:21">
      <c r="A55" s="1">
        <v>7700</v>
      </c>
      <c r="B55" t="s">
        <v>58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2">
        <f t="shared" si="1"/>
        <v>0</v>
      </c>
      <c r="U55">
        <v>0</v>
      </c>
    </row>
    <row r="56" spans="1:21">
      <c r="A56" s="1">
        <v>7800</v>
      </c>
      <c r="B56" t="s">
        <v>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">
        <f t="shared" si="1"/>
        <v>0</v>
      </c>
      <c r="U56">
        <v>0</v>
      </c>
    </row>
    <row r="57" spans="1:21">
      <c r="A57" s="1">
        <v>7900</v>
      </c>
      <c r="B57" t="s">
        <v>60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2">
        <f t="shared" si="1"/>
        <v>0</v>
      </c>
      <c r="U57">
        <v>0</v>
      </c>
    </row>
    <row r="58" spans="1:21">
      <c r="T58" s="2"/>
    </row>
    <row r="59" spans="1:21">
      <c r="A59" s="1">
        <v>8000</v>
      </c>
      <c r="B59" t="s">
        <v>61</v>
      </c>
      <c r="C59">
        <v>0</v>
      </c>
      <c r="D59">
        <v>0</v>
      </c>
      <c r="E59">
        <v>61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 s="2">
        <f t="shared" si="1"/>
        <v>61</v>
      </c>
      <c r="U59">
        <v>1</v>
      </c>
    </row>
    <row r="60" spans="1:21">
      <c r="T60" s="2"/>
    </row>
    <row r="61" spans="1:21">
      <c r="A61" s="1">
        <v>8100</v>
      </c>
      <c r="B61" t="s">
        <v>62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2">
        <f t="shared" si="1"/>
        <v>0</v>
      </c>
      <c r="U61">
        <v>0</v>
      </c>
    </row>
    <row r="62" spans="1:21">
      <c r="A62" s="1">
        <v>8200</v>
      </c>
      <c r="B62" t="s">
        <v>63</v>
      </c>
      <c r="C62">
        <v>0</v>
      </c>
      <c r="D62">
        <v>0</v>
      </c>
      <c r="E62">
        <v>61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">
        <f t="shared" si="1"/>
        <v>61</v>
      </c>
      <c r="U62">
        <v>1</v>
      </c>
    </row>
    <row r="63" spans="1:21">
      <c r="A63" s="1">
        <v>8300</v>
      </c>
      <c r="B63" t="s">
        <v>64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2">
        <f t="shared" si="1"/>
        <v>0</v>
      </c>
      <c r="U63">
        <v>0</v>
      </c>
    </row>
    <row r="64" spans="1:21">
      <c r="T64" s="2"/>
    </row>
    <row r="65" spans="1:21">
      <c r="A65" s="1">
        <v>9000</v>
      </c>
      <c r="B65" t="s">
        <v>65</v>
      </c>
      <c r="C65">
        <v>25</v>
      </c>
      <c r="D65" s="2">
        <v>4261</v>
      </c>
      <c r="E65" s="2">
        <v>10928</v>
      </c>
      <c r="F65">
        <v>0</v>
      </c>
      <c r="G65" s="2">
        <v>5978</v>
      </c>
      <c r="H65">
        <v>0</v>
      </c>
      <c r="I65">
        <v>0</v>
      </c>
      <c r="J65" s="2">
        <v>3745</v>
      </c>
      <c r="K65">
        <v>0</v>
      </c>
      <c r="L65">
        <v>0</v>
      </c>
      <c r="M65" s="2">
        <v>2637</v>
      </c>
      <c r="N65" s="2">
        <v>1631</v>
      </c>
      <c r="O65">
        <v>339</v>
      </c>
      <c r="P65">
        <v>0</v>
      </c>
      <c r="Q65">
        <v>0</v>
      </c>
      <c r="R65">
        <v>0</v>
      </c>
      <c r="S65">
        <v>0</v>
      </c>
      <c r="T65" s="2">
        <f t="shared" si="1"/>
        <v>29544</v>
      </c>
      <c r="U65">
        <v>48</v>
      </c>
    </row>
    <row r="66" spans="1:21">
      <c r="D66" s="2"/>
      <c r="E66" s="2"/>
      <c r="G66" s="2"/>
      <c r="J66" s="2"/>
      <c r="M66" s="2"/>
      <c r="N66" s="2"/>
      <c r="T66" s="2"/>
    </row>
    <row r="67" spans="1:21">
      <c r="A67" s="1">
        <v>9100</v>
      </c>
      <c r="B67" t="s">
        <v>66</v>
      </c>
      <c r="C67">
        <v>25</v>
      </c>
      <c r="D67" s="2">
        <v>4145</v>
      </c>
      <c r="E67" s="2">
        <v>7378</v>
      </c>
      <c r="F67">
        <v>0</v>
      </c>
      <c r="G67">
        <v>0</v>
      </c>
      <c r="H67">
        <v>0</v>
      </c>
      <c r="I67">
        <v>0</v>
      </c>
      <c r="J67" s="2">
        <v>3745</v>
      </c>
      <c r="K67">
        <v>0</v>
      </c>
      <c r="L67">
        <v>0</v>
      </c>
      <c r="M67" s="2">
        <v>2637</v>
      </c>
      <c r="N67">
        <v>81</v>
      </c>
      <c r="O67">
        <v>72</v>
      </c>
      <c r="P67">
        <v>0</v>
      </c>
      <c r="Q67">
        <v>0</v>
      </c>
      <c r="R67">
        <v>0</v>
      </c>
      <c r="S67">
        <v>0</v>
      </c>
      <c r="T67" s="2">
        <f t="shared" si="1"/>
        <v>18083</v>
      </c>
      <c r="U67">
        <v>14</v>
      </c>
    </row>
    <row r="68" spans="1:21">
      <c r="A68" s="1">
        <v>9200</v>
      </c>
      <c r="B68" t="s">
        <v>67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2">
        <v>1551</v>
      </c>
      <c r="O68">
        <v>267</v>
      </c>
      <c r="P68">
        <v>0</v>
      </c>
      <c r="Q68">
        <v>0</v>
      </c>
      <c r="R68">
        <v>0</v>
      </c>
      <c r="S68">
        <v>0</v>
      </c>
      <c r="T68" s="2">
        <f t="shared" si="1"/>
        <v>1818</v>
      </c>
      <c r="U68">
        <v>2</v>
      </c>
    </row>
    <row r="69" spans="1:21">
      <c r="A69" s="1">
        <v>9300</v>
      </c>
      <c r="B69" t="s">
        <v>68</v>
      </c>
      <c r="C69">
        <v>0</v>
      </c>
      <c r="D69">
        <v>116</v>
      </c>
      <c r="E69" s="2">
        <v>3550</v>
      </c>
      <c r="F69">
        <v>0</v>
      </c>
      <c r="G69" s="2">
        <v>5364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">
        <f t="shared" si="1"/>
        <v>9030</v>
      </c>
      <c r="U69">
        <v>28</v>
      </c>
    </row>
    <row r="70" spans="1:21">
      <c r="A70" s="1">
        <v>9400</v>
      </c>
      <c r="B70" t="s">
        <v>69</v>
      </c>
      <c r="C70">
        <v>0</v>
      </c>
      <c r="D70">
        <v>0</v>
      </c>
      <c r="E70">
        <v>0</v>
      </c>
      <c r="F70">
        <v>0</v>
      </c>
      <c r="G70">
        <v>256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2">
        <f t="shared" si="1"/>
        <v>256</v>
      </c>
      <c r="U70">
        <v>1</v>
      </c>
    </row>
    <row r="71" spans="1:21">
      <c r="A71" s="1">
        <v>9500</v>
      </c>
      <c r="B71" t="s">
        <v>70</v>
      </c>
      <c r="C71">
        <v>0</v>
      </c>
      <c r="D71">
        <v>0</v>
      </c>
      <c r="E71">
        <v>0</v>
      </c>
      <c r="F71">
        <v>0</v>
      </c>
      <c r="G71">
        <v>358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2">
        <f t="shared" si="1"/>
        <v>358</v>
      </c>
      <c r="U71">
        <v>3</v>
      </c>
    </row>
    <row r="72" spans="1:21">
      <c r="A72" s="1">
        <v>9600</v>
      </c>
      <c r="B72" t="s">
        <v>71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 s="2">
        <f t="shared" si="1"/>
        <v>0</v>
      </c>
      <c r="U72">
        <v>0</v>
      </c>
    </row>
    <row r="73" spans="1:21">
      <c r="A73" s="1">
        <v>9900</v>
      </c>
      <c r="B73" t="s">
        <v>72</v>
      </c>
      <c r="C73">
        <v>109</v>
      </c>
      <c r="D73">
        <v>87</v>
      </c>
      <c r="E73" s="2">
        <v>1978</v>
      </c>
      <c r="F73">
        <v>0</v>
      </c>
      <c r="G73">
        <v>122</v>
      </c>
      <c r="H73">
        <v>545</v>
      </c>
      <c r="I73">
        <v>0</v>
      </c>
      <c r="J73">
        <v>0</v>
      </c>
      <c r="K73">
        <v>0</v>
      </c>
      <c r="L73">
        <v>0</v>
      </c>
      <c r="M73">
        <v>28</v>
      </c>
      <c r="N73">
        <v>458</v>
      </c>
      <c r="O73">
        <v>0</v>
      </c>
      <c r="P73">
        <v>0</v>
      </c>
      <c r="Q73">
        <v>0</v>
      </c>
      <c r="R73">
        <v>0</v>
      </c>
      <c r="S73">
        <v>0</v>
      </c>
      <c r="T73" s="2">
        <f t="shared" si="1"/>
        <v>3327</v>
      </c>
      <c r="U73">
        <v>9</v>
      </c>
    </row>
    <row r="76" spans="1:21">
      <c r="A76" s="3"/>
      <c r="B76" s="4" t="s">
        <v>73</v>
      </c>
      <c r="C76" s="5">
        <v>438315</v>
      </c>
      <c r="D76" s="5">
        <v>309052</v>
      </c>
      <c r="E76" s="5">
        <v>753364</v>
      </c>
      <c r="F76" s="5">
        <v>9379</v>
      </c>
      <c r="G76" s="5">
        <v>220292</v>
      </c>
      <c r="H76" s="5">
        <v>135943</v>
      </c>
      <c r="I76" s="5">
        <v>7777</v>
      </c>
      <c r="J76" s="5">
        <v>60217</v>
      </c>
      <c r="K76" s="4">
        <v>0</v>
      </c>
      <c r="L76" s="4">
        <v>0</v>
      </c>
      <c r="M76" s="5">
        <v>11675</v>
      </c>
      <c r="N76" s="5">
        <v>143141</v>
      </c>
      <c r="O76" s="5">
        <v>4508</v>
      </c>
      <c r="P76" s="4">
        <v>0</v>
      </c>
      <c r="Q76" s="5">
        <v>1481</v>
      </c>
      <c r="R76" s="4">
        <v>0</v>
      </c>
      <c r="S76" s="4">
        <v>0</v>
      </c>
      <c r="T76" s="5">
        <f>+T8+T14+T21+T33+T38+T40+T48+T59+T65+T73</f>
        <v>2208998</v>
      </c>
      <c r="U76" s="4">
        <v>877</v>
      </c>
    </row>
  </sheetData>
  <mergeCells count="4">
    <mergeCell ref="A1:U1"/>
    <mergeCell ref="A2:U2"/>
    <mergeCell ref="A3:U3"/>
    <mergeCell ref="A4:U4"/>
  </mergeCells>
  <pageMargins left="0.7" right="0.7" top="0.75" bottom="0.75" header="0.3" footer="0.3"/>
  <ignoredErrors>
    <ignoredError sqref="T74:T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V81"/>
  <sheetViews>
    <sheetView workbookViewId="0">
      <selection sqref="A1:T1"/>
    </sheetView>
  </sheetViews>
  <sheetFormatPr baseColWidth="10" defaultRowHeight="14.25"/>
  <cols>
    <col min="2" max="2" width="32.3984375" customWidth="1"/>
  </cols>
  <sheetData>
    <row r="1" spans="1:20" ht="15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>
      <c r="A3" s="20" t="s">
        <v>74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S5" s="7" t="s">
        <v>73</v>
      </c>
      <c r="T5" t="s">
        <v>75</v>
      </c>
    </row>
    <row r="6" spans="1:20">
      <c r="A6" s="7" t="s">
        <v>4</v>
      </c>
      <c r="B6" s="7" t="s">
        <v>76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77</v>
      </c>
      <c r="J6" s="13" t="s">
        <v>78</v>
      </c>
      <c r="K6" s="7" t="s">
        <v>79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80</v>
      </c>
      <c r="Q6" s="7" t="s">
        <v>81</v>
      </c>
      <c r="R6" s="7" t="s">
        <v>14</v>
      </c>
      <c r="S6" s="7" t="s">
        <v>108</v>
      </c>
      <c r="T6" s="7" t="s">
        <v>22</v>
      </c>
    </row>
    <row r="7" spans="1:20">
      <c r="J7" s="12" t="s">
        <v>107</v>
      </c>
    </row>
    <row r="9" spans="1:20">
      <c r="A9" s="7">
        <v>1000</v>
      </c>
      <c r="B9" t="s">
        <v>82</v>
      </c>
      <c r="C9" s="2">
        <v>16369</v>
      </c>
      <c r="D9" s="2">
        <v>0</v>
      </c>
      <c r="E9" s="2">
        <v>46389</v>
      </c>
      <c r="F9" s="2">
        <v>0</v>
      </c>
      <c r="G9" s="2">
        <v>3217</v>
      </c>
      <c r="H9" s="2">
        <v>0</v>
      </c>
      <c r="I9" s="2">
        <v>0</v>
      </c>
      <c r="J9" s="2">
        <v>0</v>
      </c>
      <c r="K9" s="2">
        <v>208</v>
      </c>
      <c r="L9" s="2">
        <v>0</v>
      </c>
      <c r="M9" s="2">
        <v>119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f>SUM(C9:R9)</f>
        <v>66302</v>
      </c>
      <c r="T9">
        <v>60</v>
      </c>
    </row>
    <row r="10" spans="1:20">
      <c r="A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>
      <c r="A11" s="7">
        <v>1100</v>
      </c>
      <c r="B11" t="s">
        <v>23</v>
      </c>
      <c r="C11" s="2">
        <v>126</v>
      </c>
      <c r="D11" s="2">
        <v>0</v>
      </c>
      <c r="E11" s="2">
        <v>7615</v>
      </c>
      <c r="F11" s="2">
        <v>0</v>
      </c>
      <c r="G11" s="2">
        <v>3096</v>
      </c>
      <c r="H11" s="2">
        <v>0</v>
      </c>
      <c r="I11" s="2">
        <v>0</v>
      </c>
      <c r="J11" s="2">
        <v>0</v>
      </c>
      <c r="K11" s="2">
        <v>208</v>
      </c>
      <c r="L11" s="2">
        <v>0</v>
      </c>
      <c r="M11" s="2">
        <v>119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f t="shared" ref="S11:S13" si="0">SUM(C11:R11)</f>
        <v>11164</v>
      </c>
      <c r="T11">
        <v>12</v>
      </c>
    </row>
    <row r="12" spans="1:20">
      <c r="A12" s="7">
        <v>1200</v>
      </c>
      <c r="B12" t="s">
        <v>83</v>
      </c>
      <c r="C12" s="2">
        <v>0</v>
      </c>
      <c r="D12" s="2">
        <v>0</v>
      </c>
      <c r="E12" s="2">
        <v>215</v>
      </c>
      <c r="F12" s="2">
        <v>0</v>
      </c>
      <c r="G12" s="2">
        <v>120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f t="shared" si="0"/>
        <v>335</v>
      </c>
      <c r="T12">
        <v>1</v>
      </c>
    </row>
    <row r="13" spans="1:20">
      <c r="A13" s="7">
        <v>1300</v>
      </c>
      <c r="B13" t="s">
        <v>26</v>
      </c>
      <c r="C13" s="2">
        <v>16243</v>
      </c>
      <c r="D13" s="2">
        <v>0</v>
      </c>
      <c r="E13" s="2">
        <v>38557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f t="shared" si="0"/>
        <v>54800</v>
      </c>
      <c r="T13">
        <v>47</v>
      </c>
    </row>
    <row r="14" spans="1:20">
      <c r="A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0">
      <c r="A15" s="7">
        <v>2000</v>
      </c>
      <c r="B15" t="s">
        <v>27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f>SUM(C15:R15)</f>
        <v>0</v>
      </c>
      <c r="T15">
        <v>0</v>
      </c>
    </row>
    <row r="16" spans="1:20">
      <c r="A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20">
      <c r="A17" s="7">
        <v>2100</v>
      </c>
      <c r="B17" t="s">
        <v>28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f t="shared" ref="S17:S19" si="1">SUM(C17:R17)</f>
        <v>0</v>
      </c>
      <c r="T17">
        <v>0</v>
      </c>
    </row>
    <row r="18" spans="1:20">
      <c r="A18" s="7">
        <v>2300</v>
      </c>
      <c r="B18" t="s">
        <v>30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f t="shared" si="1"/>
        <v>0</v>
      </c>
      <c r="T18">
        <v>0</v>
      </c>
    </row>
    <row r="19" spans="1:20">
      <c r="A19" s="7">
        <v>2900</v>
      </c>
      <c r="B19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f t="shared" si="1"/>
        <v>0</v>
      </c>
      <c r="T19">
        <v>0</v>
      </c>
    </row>
    <row r="20" spans="1:20">
      <c r="A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20">
      <c r="A21" s="7">
        <v>3000</v>
      </c>
      <c r="B21" t="s">
        <v>32</v>
      </c>
      <c r="C21" s="2">
        <v>358</v>
      </c>
      <c r="D21" s="2">
        <v>145</v>
      </c>
      <c r="E21" s="2">
        <v>20906</v>
      </c>
      <c r="F21" s="2">
        <v>246</v>
      </c>
      <c r="G21" s="2">
        <v>166288</v>
      </c>
      <c r="H21" s="2">
        <v>14291</v>
      </c>
      <c r="I21" s="2">
        <v>1841</v>
      </c>
      <c r="J21" s="2">
        <v>0</v>
      </c>
      <c r="K21" s="2">
        <v>0</v>
      </c>
      <c r="L21" s="2">
        <v>15</v>
      </c>
      <c r="M21" s="2">
        <v>0</v>
      </c>
      <c r="N21" s="2">
        <v>0</v>
      </c>
      <c r="O21" s="2">
        <v>531</v>
      </c>
      <c r="P21" s="2">
        <v>0</v>
      </c>
      <c r="Q21" s="2">
        <v>0</v>
      </c>
      <c r="R21" s="2">
        <v>0</v>
      </c>
      <c r="S21" s="2">
        <f>SUM(C21:R21)</f>
        <v>204621</v>
      </c>
      <c r="T21">
        <v>147</v>
      </c>
    </row>
    <row r="22" spans="1:20">
      <c r="A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20">
      <c r="A23" s="7">
        <v>3100</v>
      </c>
      <c r="B23" t="s">
        <v>33</v>
      </c>
      <c r="C23" s="2">
        <v>358</v>
      </c>
      <c r="D23" s="2">
        <v>145</v>
      </c>
      <c r="E23" s="2">
        <v>17713</v>
      </c>
      <c r="F23" s="2">
        <v>0</v>
      </c>
      <c r="G23" s="2">
        <v>63603</v>
      </c>
      <c r="H23" s="2">
        <v>2262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f t="shared" ref="S23:S30" si="2">SUM(C23:R23)</f>
        <v>84081</v>
      </c>
      <c r="T23">
        <v>78</v>
      </c>
    </row>
    <row r="24" spans="1:20">
      <c r="A24" s="7">
        <v>3200</v>
      </c>
      <c r="B24" t="s">
        <v>84</v>
      </c>
      <c r="C24" s="2">
        <v>0</v>
      </c>
      <c r="D24" s="2">
        <v>0</v>
      </c>
      <c r="E24" s="2">
        <v>265</v>
      </c>
      <c r="F24" s="2">
        <v>0</v>
      </c>
      <c r="G24" s="2">
        <v>4037</v>
      </c>
      <c r="H24" s="2">
        <v>0</v>
      </c>
      <c r="I24" s="2">
        <v>8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f t="shared" si="2"/>
        <v>4310</v>
      </c>
      <c r="T24">
        <v>24</v>
      </c>
    </row>
    <row r="25" spans="1:20">
      <c r="A25" s="7">
        <v>3300</v>
      </c>
      <c r="B25" t="s">
        <v>35</v>
      </c>
      <c r="C25" s="2">
        <v>0</v>
      </c>
      <c r="D25" s="2">
        <v>0</v>
      </c>
      <c r="E25" s="2">
        <v>259</v>
      </c>
      <c r="F25" s="2">
        <v>0</v>
      </c>
      <c r="G25" s="2">
        <v>1950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f t="shared" si="2"/>
        <v>2209</v>
      </c>
      <c r="T25">
        <v>2</v>
      </c>
    </row>
    <row r="26" spans="1:20">
      <c r="A26" s="7">
        <v>3400</v>
      </c>
      <c r="B26" t="s">
        <v>85</v>
      </c>
      <c r="C26" s="2">
        <v>0</v>
      </c>
      <c r="D26" s="2">
        <v>0</v>
      </c>
      <c r="E26" s="2">
        <v>0</v>
      </c>
      <c r="F26" s="2">
        <v>0</v>
      </c>
      <c r="G26" s="2">
        <v>8329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f t="shared" si="2"/>
        <v>8329</v>
      </c>
      <c r="T26">
        <v>6</v>
      </c>
    </row>
    <row r="27" spans="1:20">
      <c r="A27" s="7">
        <v>3500</v>
      </c>
      <c r="B27" t="s">
        <v>86</v>
      </c>
      <c r="C27" s="2">
        <v>0</v>
      </c>
      <c r="D27" s="2">
        <v>0</v>
      </c>
      <c r="E27" s="2">
        <v>331</v>
      </c>
      <c r="F27" s="2">
        <v>246</v>
      </c>
      <c r="G27" s="2">
        <v>10335</v>
      </c>
      <c r="H27" s="2">
        <v>0</v>
      </c>
      <c r="I27" s="2">
        <v>1832</v>
      </c>
      <c r="J27" s="2">
        <v>0</v>
      </c>
      <c r="K27" s="2">
        <v>0</v>
      </c>
      <c r="L27" s="2">
        <v>15</v>
      </c>
      <c r="M27" s="2">
        <v>0</v>
      </c>
      <c r="N27" s="2">
        <v>0</v>
      </c>
      <c r="O27" s="2">
        <v>531</v>
      </c>
      <c r="P27" s="2">
        <v>0</v>
      </c>
      <c r="Q27" s="2">
        <v>0</v>
      </c>
      <c r="R27" s="2">
        <v>0</v>
      </c>
      <c r="S27" s="2">
        <f t="shared" si="2"/>
        <v>13290</v>
      </c>
      <c r="T27">
        <v>19</v>
      </c>
    </row>
    <row r="28" spans="1:20">
      <c r="A28" s="7">
        <v>3600</v>
      </c>
      <c r="B28" t="s">
        <v>87</v>
      </c>
      <c r="C28" s="2">
        <v>0</v>
      </c>
      <c r="D28" s="2">
        <v>0</v>
      </c>
      <c r="E28" s="2">
        <v>1417</v>
      </c>
      <c r="F28" s="2">
        <v>0</v>
      </c>
      <c r="G28" s="2">
        <v>72102</v>
      </c>
      <c r="H28" s="2">
        <v>7088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f t="shared" si="2"/>
        <v>80607</v>
      </c>
      <c r="T28">
        <v>7</v>
      </c>
    </row>
    <row r="29" spans="1:20">
      <c r="A29" s="7">
        <v>3700</v>
      </c>
      <c r="B29" t="s">
        <v>39</v>
      </c>
      <c r="C29" s="2">
        <v>0</v>
      </c>
      <c r="D29" s="2">
        <v>0</v>
      </c>
      <c r="E29" s="2">
        <v>0</v>
      </c>
      <c r="F29" s="2">
        <v>0</v>
      </c>
      <c r="G29" s="2">
        <v>1935</v>
      </c>
      <c r="H29" s="2">
        <v>2112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f t="shared" si="2"/>
        <v>4047</v>
      </c>
      <c r="T29">
        <v>3</v>
      </c>
    </row>
    <row r="30" spans="1:20">
      <c r="A30" s="7">
        <v>3800</v>
      </c>
      <c r="B30" t="s">
        <v>88</v>
      </c>
      <c r="C30" s="2">
        <v>0</v>
      </c>
      <c r="D30" s="2">
        <v>0</v>
      </c>
      <c r="E30" s="2">
        <v>919</v>
      </c>
      <c r="F30" s="2">
        <v>0</v>
      </c>
      <c r="G30" s="2">
        <v>3993</v>
      </c>
      <c r="H30" s="2">
        <v>2828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f t="shared" si="2"/>
        <v>7740</v>
      </c>
      <c r="T30">
        <v>8</v>
      </c>
    </row>
    <row r="31" spans="1:20">
      <c r="A31" s="7">
        <v>3900</v>
      </c>
      <c r="B31" t="s">
        <v>41</v>
      </c>
      <c r="C31" s="2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>
        <v>0</v>
      </c>
    </row>
    <row r="32" spans="1:20">
      <c r="A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0">
      <c r="A33" s="7">
        <v>4000</v>
      </c>
      <c r="B33" t="s">
        <v>42</v>
      </c>
      <c r="C33" s="2">
        <v>47</v>
      </c>
      <c r="D33" s="2">
        <v>3</v>
      </c>
      <c r="E33" s="2">
        <v>46919</v>
      </c>
      <c r="F33" s="2">
        <v>0</v>
      </c>
      <c r="G33" s="2">
        <v>588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f>SUM(C33:R33)</f>
        <v>47557</v>
      </c>
      <c r="T33">
        <v>5</v>
      </c>
    </row>
    <row r="34" spans="1:20">
      <c r="A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20">
      <c r="A35" s="7">
        <v>4100</v>
      </c>
      <c r="B35" t="s">
        <v>43</v>
      </c>
      <c r="C35" s="2">
        <v>47</v>
      </c>
      <c r="D35" s="2">
        <v>3</v>
      </c>
      <c r="E35" s="2">
        <v>46919</v>
      </c>
      <c r="F35" s="2">
        <v>0</v>
      </c>
      <c r="G35" s="2">
        <v>588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f>SUM(C35:R35)</f>
        <v>47557</v>
      </c>
      <c r="T35">
        <v>5</v>
      </c>
    </row>
    <row r="36" spans="1:20">
      <c r="A36" s="7">
        <v>4200</v>
      </c>
      <c r="B36" t="s">
        <v>89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>
        <v>0</v>
      </c>
    </row>
    <row r="37" spans="1:20">
      <c r="A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0">
      <c r="A38" s="7">
        <v>5000</v>
      </c>
      <c r="B38" t="s">
        <v>90</v>
      </c>
      <c r="C38" s="2">
        <v>0</v>
      </c>
      <c r="D38" s="2">
        <v>0</v>
      </c>
      <c r="E38" s="2">
        <v>8837</v>
      </c>
      <c r="F38" s="2">
        <v>0</v>
      </c>
      <c r="G38" s="2">
        <v>12</v>
      </c>
      <c r="H38" s="2">
        <v>0</v>
      </c>
      <c r="I38" s="2">
        <v>3501</v>
      </c>
      <c r="J38" s="2">
        <v>43004</v>
      </c>
      <c r="K38" s="2">
        <v>5096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624</v>
      </c>
      <c r="S38" s="2">
        <f>SUM(C38:R38)</f>
        <v>61074</v>
      </c>
      <c r="T38">
        <v>22</v>
      </c>
    </row>
    <row r="39" spans="1:20">
      <c r="A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0">
      <c r="A40" s="7">
        <v>6000</v>
      </c>
      <c r="B40" t="s">
        <v>46</v>
      </c>
      <c r="C40" s="2">
        <f>463489+2</f>
        <v>463491</v>
      </c>
      <c r="D40" s="2">
        <v>302735</v>
      </c>
      <c r="E40" s="2">
        <v>610566</v>
      </c>
      <c r="F40" s="2">
        <v>8437</v>
      </c>
      <c r="G40" s="2">
        <v>4038</v>
      </c>
      <c r="H40" s="2">
        <v>126002</v>
      </c>
      <c r="I40" s="2">
        <v>1339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289</v>
      </c>
      <c r="P40" s="2">
        <v>0</v>
      </c>
      <c r="Q40" s="2">
        <v>0</v>
      </c>
      <c r="R40" s="2">
        <v>0</v>
      </c>
      <c r="S40" s="2">
        <f>SUM(C40:R40)</f>
        <v>1516897</v>
      </c>
      <c r="T40">
        <v>426</v>
      </c>
    </row>
    <row r="41" spans="1:20">
      <c r="A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0">
      <c r="A42" s="7">
        <v>6100</v>
      </c>
      <c r="B42" t="s">
        <v>47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126002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f t="shared" ref="S42:S46" si="3">SUM(C42:R42)</f>
        <v>126002</v>
      </c>
      <c r="T42">
        <v>4</v>
      </c>
    </row>
    <row r="43" spans="1:20">
      <c r="A43" s="7">
        <v>6200</v>
      </c>
      <c r="B43" t="s">
        <v>48</v>
      </c>
      <c r="C43" s="2">
        <v>0</v>
      </c>
      <c r="D43" s="2">
        <v>75</v>
      </c>
      <c r="E43" s="2">
        <v>57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f t="shared" si="3"/>
        <v>132</v>
      </c>
      <c r="T43">
        <v>1</v>
      </c>
    </row>
    <row r="44" spans="1:20">
      <c r="A44" s="7">
        <v>6300</v>
      </c>
      <c r="B44" t="s">
        <v>49</v>
      </c>
      <c r="C44" s="2">
        <v>0</v>
      </c>
      <c r="D44" s="2">
        <v>0</v>
      </c>
      <c r="E44" s="2">
        <v>0</v>
      </c>
      <c r="F44" s="2">
        <v>0</v>
      </c>
      <c r="G44" s="2">
        <v>109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f t="shared" si="3"/>
        <v>109</v>
      </c>
      <c r="T44">
        <v>1</v>
      </c>
    </row>
    <row r="45" spans="1:20">
      <c r="A45" s="7">
        <v>6400</v>
      </c>
      <c r="B45" t="s">
        <v>50</v>
      </c>
      <c r="C45" s="2">
        <v>42914</v>
      </c>
      <c r="D45" s="2">
        <v>25992</v>
      </c>
      <c r="E45" s="2">
        <v>151123</v>
      </c>
      <c r="F45" s="2">
        <v>6501</v>
      </c>
      <c r="G45" s="2">
        <v>3905</v>
      </c>
      <c r="H45" s="2">
        <v>0</v>
      </c>
      <c r="I45" s="2">
        <v>1339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289</v>
      </c>
      <c r="P45" s="2">
        <v>0</v>
      </c>
      <c r="Q45" s="2">
        <v>0</v>
      </c>
      <c r="R45" s="2">
        <v>0</v>
      </c>
      <c r="S45" s="2">
        <f t="shared" si="3"/>
        <v>232063</v>
      </c>
      <c r="T45">
        <v>101</v>
      </c>
    </row>
    <row r="46" spans="1:20">
      <c r="A46" s="7">
        <v>6600</v>
      </c>
      <c r="B46" t="s">
        <v>91</v>
      </c>
      <c r="C46" s="2">
        <f>420575+2</f>
        <v>420577</v>
      </c>
      <c r="D46" s="2">
        <v>276667</v>
      </c>
      <c r="E46" s="2">
        <v>459385</v>
      </c>
      <c r="F46" s="2">
        <v>1936</v>
      </c>
      <c r="G46" s="2">
        <v>23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f t="shared" si="3"/>
        <v>1158588</v>
      </c>
      <c r="T46">
        <v>319</v>
      </c>
    </row>
    <row r="47" spans="1:20">
      <c r="A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>
      <c r="A48" s="7">
        <v>7000</v>
      </c>
      <c r="B48" t="s">
        <v>92</v>
      </c>
      <c r="C48" s="2">
        <v>62</v>
      </c>
      <c r="D48" s="2">
        <v>68</v>
      </c>
      <c r="E48" s="2">
        <v>58470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132234</v>
      </c>
      <c r="M48" s="2">
        <v>3228</v>
      </c>
      <c r="N48" s="2">
        <v>0</v>
      </c>
      <c r="O48" s="2">
        <v>0</v>
      </c>
      <c r="P48" s="2">
        <v>0</v>
      </c>
      <c r="Q48" s="2">
        <v>133285</v>
      </c>
      <c r="R48" s="2">
        <v>0</v>
      </c>
      <c r="S48" s="2">
        <f>SUM(C48:R48)</f>
        <v>327347</v>
      </c>
      <c r="T48">
        <v>120</v>
      </c>
    </row>
    <row r="49" spans="1:22">
      <c r="A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2">
      <c r="A50" s="7">
        <v>7100</v>
      </c>
      <c r="B50" t="s">
        <v>53</v>
      </c>
      <c r="C50" s="2">
        <v>0</v>
      </c>
      <c r="D50" s="2">
        <v>0</v>
      </c>
      <c r="E50" s="2">
        <v>37195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f>SUM(C50:R50)</f>
        <v>37195</v>
      </c>
      <c r="T50">
        <v>20</v>
      </c>
    </row>
    <row r="51" spans="1:22">
      <c r="A51" s="7">
        <v>7200</v>
      </c>
      <c r="B51" t="s">
        <v>54</v>
      </c>
      <c r="C51" s="2"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>
        <v>0</v>
      </c>
    </row>
    <row r="52" spans="1:22">
      <c r="A52" s="7">
        <v>7300</v>
      </c>
      <c r="B52" t="s">
        <v>55</v>
      </c>
      <c r="C52" s="2">
        <v>62</v>
      </c>
      <c r="D52" s="2">
        <v>68</v>
      </c>
      <c r="E52" s="2">
        <v>21274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64</v>
      </c>
      <c r="N52" s="2">
        <v>0</v>
      </c>
      <c r="O52" s="2">
        <v>0</v>
      </c>
      <c r="P52" s="2">
        <v>0</v>
      </c>
      <c r="Q52" s="2">
        <v>133285</v>
      </c>
      <c r="R52" s="2">
        <v>0</v>
      </c>
      <c r="S52" s="2">
        <f t="shared" ref="S52:S57" si="4">SUM(C52:R52)</f>
        <v>154753</v>
      </c>
      <c r="T52">
        <v>52</v>
      </c>
    </row>
    <row r="53" spans="1:22">
      <c r="A53" s="7">
        <v>7400</v>
      </c>
      <c r="B53" t="s">
        <v>56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132234</v>
      </c>
      <c r="M53" s="2">
        <v>3164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f t="shared" si="4"/>
        <v>135398</v>
      </c>
      <c r="T53">
        <v>48</v>
      </c>
    </row>
    <row r="54" spans="1:22">
      <c r="A54" s="7">
        <v>7500</v>
      </c>
      <c r="B54" t="s">
        <v>57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f t="shared" si="4"/>
        <v>0</v>
      </c>
      <c r="T54">
        <v>0</v>
      </c>
    </row>
    <row r="55" spans="1:22">
      <c r="A55" s="7">
        <v>7700</v>
      </c>
      <c r="B55" t="s">
        <v>58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f t="shared" si="4"/>
        <v>0</v>
      </c>
      <c r="T55">
        <v>0</v>
      </c>
    </row>
    <row r="56" spans="1:22">
      <c r="A56" s="7">
        <v>7800</v>
      </c>
      <c r="B56" t="s">
        <v>59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f t="shared" si="4"/>
        <v>0</v>
      </c>
      <c r="T56">
        <v>0</v>
      </c>
    </row>
    <row r="57" spans="1:22">
      <c r="A57" s="7">
        <v>7900</v>
      </c>
      <c r="B57" t="s">
        <v>93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f t="shared" si="4"/>
        <v>0</v>
      </c>
      <c r="T57">
        <v>0</v>
      </c>
    </row>
    <row r="58" spans="1:22">
      <c r="A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22">
      <c r="A59" s="7">
        <v>8000</v>
      </c>
      <c r="B59" t="s">
        <v>94</v>
      </c>
      <c r="C59" s="2">
        <v>0</v>
      </c>
      <c r="D59" s="2">
        <v>0</v>
      </c>
      <c r="E59" s="2">
        <v>53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f t="shared" ref="S59:S62" si="5">SUM(C59:R59)</f>
        <v>53</v>
      </c>
      <c r="T59">
        <v>1</v>
      </c>
    </row>
    <row r="60" spans="1:22">
      <c r="A60" s="7">
        <v>8100</v>
      </c>
      <c r="B60" t="s">
        <v>62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f t="shared" si="5"/>
        <v>0</v>
      </c>
      <c r="T60">
        <v>0</v>
      </c>
    </row>
    <row r="61" spans="1:22">
      <c r="A61" s="7">
        <v>8200</v>
      </c>
      <c r="B61" t="s">
        <v>63</v>
      </c>
      <c r="C61" s="2">
        <v>0</v>
      </c>
      <c r="D61" s="2">
        <v>0</v>
      </c>
      <c r="E61" s="2">
        <v>53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f t="shared" si="5"/>
        <v>53</v>
      </c>
      <c r="T61">
        <v>1</v>
      </c>
    </row>
    <row r="62" spans="1:22">
      <c r="A62" s="7">
        <v>8300</v>
      </c>
      <c r="B62" t="s">
        <v>95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f t="shared" si="5"/>
        <v>0</v>
      </c>
      <c r="T62">
        <v>0</v>
      </c>
    </row>
    <row r="63" spans="1:22">
      <c r="A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22">
      <c r="A64" s="7">
        <v>9000</v>
      </c>
      <c r="B64" t="s">
        <v>96</v>
      </c>
      <c r="C64" s="2">
        <v>26</v>
      </c>
      <c r="D64" s="2">
        <v>4175</v>
      </c>
      <c r="E64" s="2">
        <v>10895</v>
      </c>
      <c r="F64" s="2">
        <v>0</v>
      </c>
      <c r="G64" s="2">
        <v>6131</v>
      </c>
      <c r="H64" s="2">
        <v>0</v>
      </c>
      <c r="I64" s="2">
        <v>0</v>
      </c>
      <c r="J64" s="2">
        <f>2074+1</f>
        <v>2075</v>
      </c>
      <c r="K64" s="2">
        <v>1693</v>
      </c>
      <c r="L64" s="2">
        <v>1731</v>
      </c>
      <c r="M64" s="2">
        <v>296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f>SUM(C64:R64)</f>
        <v>27022</v>
      </c>
      <c r="T64">
        <v>48</v>
      </c>
      <c r="V64" s="2">
        <f>SUM(C64:R64)</f>
        <v>27022</v>
      </c>
    </row>
    <row r="65" spans="1:22">
      <c r="A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22">
      <c r="A66" s="7">
        <v>9100</v>
      </c>
      <c r="B66" t="s">
        <v>66</v>
      </c>
      <c r="C66" s="2">
        <v>26</v>
      </c>
      <c r="D66" s="2">
        <v>4033</v>
      </c>
      <c r="E66" s="2">
        <v>7001</v>
      </c>
      <c r="F66" s="2">
        <v>0</v>
      </c>
      <c r="G66" s="2">
        <v>0</v>
      </c>
      <c r="H66" s="2">
        <v>0</v>
      </c>
      <c r="I66" s="2">
        <v>0</v>
      </c>
      <c r="J66" s="2">
        <f>2074+1</f>
        <v>2075</v>
      </c>
      <c r="K66" s="2">
        <v>1693</v>
      </c>
      <c r="L66" s="2">
        <v>76</v>
      </c>
      <c r="M66" s="2">
        <v>63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f t="shared" ref="S66:S71" si="6">SUM(C66:R66)</f>
        <v>14967</v>
      </c>
      <c r="T66">
        <v>15</v>
      </c>
    </row>
    <row r="67" spans="1:22">
      <c r="A67" s="7">
        <v>9200</v>
      </c>
      <c r="B67" t="s">
        <v>67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1655</v>
      </c>
      <c r="M67" s="2">
        <v>233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f t="shared" si="6"/>
        <v>1888</v>
      </c>
      <c r="T67">
        <v>2</v>
      </c>
    </row>
    <row r="68" spans="1:22">
      <c r="A68" s="7">
        <v>9300</v>
      </c>
      <c r="B68" t="s">
        <v>68</v>
      </c>
      <c r="C68" s="2">
        <v>0</v>
      </c>
      <c r="D68" s="2">
        <v>142</v>
      </c>
      <c r="E68" s="2">
        <v>3129</v>
      </c>
      <c r="F68" s="2">
        <v>0</v>
      </c>
      <c r="G68" s="2">
        <v>5681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f t="shared" si="6"/>
        <v>8952</v>
      </c>
      <c r="T68">
        <v>27</v>
      </c>
    </row>
    <row r="69" spans="1:22">
      <c r="A69" s="7">
        <v>9400</v>
      </c>
      <c r="B69" t="s">
        <v>97</v>
      </c>
      <c r="C69" s="2">
        <v>0</v>
      </c>
      <c r="D69" s="2">
        <v>0</v>
      </c>
      <c r="E69" s="2">
        <v>0</v>
      </c>
      <c r="F69" s="2">
        <v>0</v>
      </c>
      <c r="G69" s="2">
        <v>262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f t="shared" si="6"/>
        <v>262</v>
      </c>
      <c r="T69">
        <v>1</v>
      </c>
    </row>
    <row r="70" spans="1:22">
      <c r="A70" s="7">
        <v>9500</v>
      </c>
      <c r="B70" t="s">
        <v>70</v>
      </c>
      <c r="C70" s="2">
        <v>0</v>
      </c>
      <c r="D70" s="2">
        <v>0</v>
      </c>
      <c r="E70" s="2">
        <v>0</v>
      </c>
      <c r="F70" s="2">
        <v>0</v>
      </c>
      <c r="G70" s="2">
        <v>186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f t="shared" si="6"/>
        <v>186</v>
      </c>
      <c r="T70">
        <v>2</v>
      </c>
    </row>
    <row r="71" spans="1:22">
      <c r="A71" s="7">
        <v>9600</v>
      </c>
      <c r="B71" t="s">
        <v>71</v>
      </c>
      <c r="C71" s="2">
        <v>0</v>
      </c>
      <c r="D71" s="2">
        <v>0</v>
      </c>
      <c r="E71" s="2">
        <v>764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f t="shared" si="6"/>
        <v>764</v>
      </c>
      <c r="T71">
        <v>1</v>
      </c>
    </row>
    <row r="72" spans="1:22">
      <c r="A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22">
      <c r="A73" s="7">
        <v>9900</v>
      </c>
      <c r="B73" t="s">
        <v>98</v>
      </c>
      <c r="C73" s="2">
        <f>3+1</f>
        <v>4</v>
      </c>
      <c r="D73" s="2">
        <f>63+1</f>
        <v>64</v>
      </c>
      <c r="E73" s="2">
        <f>4384+1</f>
        <v>4385</v>
      </c>
      <c r="F73" s="2">
        <v>1</v>
      </c>
      <c r="G73" s="2">
        <v>550</v>
      </c>
      <c r="H73" s="2">
        <f>370+1</f>
        <v>371</v>
      </c>
      <c r="I73" s="2">
        <v>0</v>
      </c>
      <c r="J73" s="2">
        <v>61</v>
      </c>
      <c r="K73" s="2">
        <f>19+2</f>
        <v>21</v>
      </c>
      <c r="L73" s="2">
        <v>329</v>
      </c>
      <c r="M73" s="2">
        <v>0</v>
      </c>
      <c r="N73" s="2">
        <v>0</v>
      </c>
      <c r="O73" s="2">
        <v>23931</v>
      </c>
      <c r="P73" s="2">
        <v>0</v>
      </c>
      <c r="Q73" s="2">
        <v>0</v>
      </c>
      <c r="R73" s="2">
        <v>0</v>
      </c>
      <c r="S73" s="2">
        <f>SUM(C73:R73)</f>
        <v>29717</v>
      </c>
      <c r="T73">
        <v>6</v>
      </c>
      <c r="V73">
        <v>29717</v>
      </c>
    </row>
    <row r="74" spans="1:22">
      <c r="A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2" ht="14.65" thickBot="1">
      <c r="A75" s="8"/>
      <c r="B75" s="9" t="s">
        <v>73</v>
      </c>
      <c r="C75" s="10">
        <v>480357</v>
      </c>
      <c r="D75" s="10">
        <v>307190</v>
      </c>
      <c r="E75" s="10">
        <v>807420</v>
      </c>
      <c r="F75" s="10">
        <v>8684</v>
      </c>
      <c r="G75" s="10">
        <v>180824</v>
      </c>
      <c r="H75" s="10">
        <v>140664</v>
      </c>
      <c r="I75" s="10">
        <v>6681</v>
      </c>
      <c r="J75" s="10">
        <v>45140</v>
      </c>
      <c r="K75" s="10">
        <v>7018</v>
      </c>
      <c r="L75" s="10">
        <v>134309</v>
      </c>
      <c r="M75" s="10">
        <v>3643</v>
      </c>
      <c r="N75" s="10">
        <v>0</v>
      </c>
      <c r="O75" s="10">
        <v>24751</v>
      </c>
      <c r="P75" s="10">
        <v>0</v>
      </c>
      <c r="Q75" s="10">
        <v>133285</v>
      </c>
      <c r="R75" s="10">
        <v>624</v>
      </c>
      <c r="S75" s="10">
        <v>2280590</v>
      </c>
      <c r="T75" s="9">
        <v>835</v>
      </c>
    </row>
    <row r="76" spans="1:22" ht="14.65" thickTop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22">
      <c r="A77" t="s">
        <v>99</v>
      </c>
      <c r="S77" s="2"/>
    </row>
    <row r="78" spans="1:22">
      <c r="C78" s="16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Q78" s="2"/>
      <c r="R78" s="2"/>
      <c r="S78" s="2"/>
    </row>
    <row r="79" spans="1:22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22">
      <c r="D80" s="16"/>
    </row>
    <row r="81" spans="3:19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</sheetData>
  <mergeCells count="4">
    <mergeCell ref="A1:T1"/>
    <mergeCell ref="A2:T2"/>
    <mergeCell ref="A3:T3"/>
    <mergeCell ref="A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0"/>
  <sheetViews>
    <sheetView workbookViewId="0">
      <selection activeCell="A5" sqref="A5"/>
    </sheetView>
  </sheetViews>
  <sheetFormatPr baseColWidth="10" defaultRowHeight="14.25"/>
  <cols>
    <col min="2" max="2" width="41.3984375" customWidth="1"/>
  </cols>
  <sheetData>
    <row r="1" spans="1:21" ht="15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6"/>
    </row>
    <row r="2" spans="1:2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7"/>
    </row>
    <row r="3" spans="1:21">
      <c r="A3" s="20" t="s">
        <v>100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7"/>
    </row>
    <row r="4" spans="1:21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7"/>
      <c r="U4" t="s">
        <v>75</v>
      </c>
    </row>
    <row r="5" spans="1:21">
      <c r="T5" s="7" t="s">
        <v>73</v>
      </c>
    </row>
    <row r="6" spans="1:21">
      <c r="A6" s="7" t="s">
        <v>4</v>
      </c>
      <c r="B6" s="7" t="s">
        <v>76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1" t="s">
        <v>19</v>
      </c>
      <c r="Q6" s="11" t="s">
        <v>20</v>
      </c>
      <c r="R6" s="11" t="s">
        <v>21</v>
      </c>
      <c r="S6" s="11" t="s">
        <v>101</v>
      </c>
      <c r="T6" s="7" t="s">
        <v>108</v>
      </c>
      <c r="U6" t="s">
        <v>22</v>
      </c>
    </row>
    <row r="7" spans="1:21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1">
      <c r="A9" s="7">
        <v>1000</v>
      </c>
      <c r="B9" t="s">
        <v>82</v>
      </c>
      <c r="C9" s="14">
        <v>16076</v>
      </c>
      <c r="D9" s="14">
        <v>0</v>
      </c>
      <c r="E9" s="14">
        <v>50041</v>
      </c>
      <c r="F9" s="14">
        <v>0</v>
      </c>
      <c r="G9" s="14">
        <v>5112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38</v>
      </c>
      <c r="N9" s="14">
        <v>0</v>
      </c>
      <c r="O9" s="14">
        <v>34</v>
      </c>
      <c r="P9" s="14">
        <v>0</v>
      </c>
      <c r="Q9" s="14">
        <v>0</v>
      </c>
      <c r="R9" s="14">
        <v>0</v>
      </c>
      <c r="S9" s="14">
        <v>0</v>
      </c>
      <c r="T9" s="14">
        <f>SUM(C9:S9)</f>
        <v>71301</v>
      </c>
      <c r="U9">
        <v>57</v>
      </c>
    </row>
    <row r="10" spans="1:21">
      <c r="A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1">
      <c r="A11" s="7">
        <v>1100</v>
      </c>
      <c r="B11" t="s">
        <v>23</v>
      </c>
      <c r="C11" s="14">
        <v>107</v>
      </c>
      <c r="D11" s="14">
        <v>0</v>
      </c>
      <c r="E11" s="14">
        <v>7922</v>
      </c>
      <c r="F11" s="14">
        <v>0</v>
      </c>
      <c r="G11" s="14">
        <v>4980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38</v>
      </c>
      <c r="N11" s="14">
        <v>0</v>
      </c>
      <c r="O11" s="14">
        <v>34</v>
      </c>
      <c r="P11" s="14">
        <v>0</v>
      </c>
      <c r="Q11" s="14">
        <v>0</v>
      </c>
      <c r="R11" s="14">
        <v>0</v>
      </c>
      <c r="S11" s="14">
        <v>0</v>
      </c>
      <c r="T11" s="14">
        <f t="shared" ref="T11:T13" si="0">SUM(C11:S11)</f>
        <v>13081</v>
      </c>
      <c r="U11">
        <v>12</v>
      </c>
    </row>
    <row r="12" spans="1:21">
      <c r="A12" s="7">
        <v>1200</v>
      </c>
      <c r="B12" t="s">
        <v>83</v>
      </c>
      <c r="C12" s="14">
        <v>0</v>
      </c>
      <c r="D12" s="14">
        <v>0</v>
      </c>
      <c r="E12" s="14">
        <v>241</v>
      </c>
      <c r="F12" s="14">
        <v>0</v>
      </c>
      <c r="G12" s="14">
        <v>131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f t="shared" si="0"/>
        <v>372</v>
      </c>
      <c r="U12">
        <v>1</v>
      </c>
    </row>
    <row r="13" spans="1:21">
      <c r="A13" s="7">
        <v>1300</v>
      </c>
      <c r="B13" t="s">
        <v>26</v>
      </c>
      <c r="C13" s="14">
        <v>15969</v>
      </c>
      <c r="D13" s="14">
        <v>0</v>
      </c>
      <c r="E13" s="14">
        <v>41879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f t="shared" si="0"/>
        <v>57848</v>
      </c>
      <c r="U13">
        <v>44</v>
      </c>
    </row>
    <row r="14" spans="1:21">
      <c r="A14" s="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1">
      <c r="A15" s="7">
        <v>2000</v>
      </c>
      <c r="B15" t="s">
        <v>27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f>SUM(C15:S15)</f>
        <v>0</v>
      </c>
      <c r="U15">
        <v>0</v>
      </c>
    </row>
    <row r="16" spans="1:21">
      <c r="A16" s="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1">
      <c r="A17" s="7">
        <v>2100</v>
      </c>
      <c r="B17" t="s">
        <v>28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f t="shared" ref="T17:T20" si="1">SUM(C17:S17)</f>
        <v>0</v>
      </c>
      <c r="U17">
        <v>0</v>
      </c>
    </row>
    <row r="18" spans="1:21">
      <c r="A18" s="7">
        <v>2200</v>
      </c>
      <c r="B18" t="s">
        <v>29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f t="shared" si="1"/>
        <v>0</v>
      </c>
      <c r="U18">
        <v>0</v>
      </c>
    </row>
    <row r="19" spans="1:21">
      <c r="A19" s="7">
        <v>2300</v>
      </c>
      <c r="B19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f t="shared" si="1"/>
        <v>0</v>
      </c>
      <c r="U19">
        <v>0</v>
      </c>
    </row>
    <row r="20" spans="1:21">
      <c r="A20" s="7">
        <v>2900</v>
      </c>
      <c r="B20" t="s">
        <v>31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f t="shared" si="1"/>
        <v>0</v>
      </c>
      <c r="U20">
        <v>0</v>
      </c>
    </row>
    <row r="21" spans="1:21">
      <c r="A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1">
      <c r="A22" s="7">
        <v>3000</v>
      </c>
      <c r="B22" t="s">
        <v>32</v>
      </c>
      <c r="C22" s="14">
        <v>514</v>
      </c>
      <c r="D22" s="14">
        <v>165</v>
      </c>
      <c r="E22" s="14">
        <v>21081</v>
      </c>
      <c r="F22" s="14">
        <v>391</v>
      </c>
      <c r="G22" s="14">
        <v>127960</v>
      </c>
      <c r="H22" s="14">
        <v>14956</v>
      </c>
      <c r="I22" s="14">
        <v>2203</v>
      </c>
      <c r="J22" s="14">
        <v>0</v>
      </c>
      <c r="K22" s="14">
        <v>0</v>
      </c>
      <c r="L22" s="14">
        <v>0</v>
      </c>
      <c r="M22" s="14">
        <v>0</v>
      </c>
      <c r="N22" s="14">
        <v>25</v>
      </c>
      <c r="O22" s="14">
        <v>0</v>
      </c>
      <c r="P22" s="14">
        <v>0</v>
      </c>
      <c r="Q22" s="14">
        <v>469</v>
      </c>
      <c r="R22" s="14">
        <v>0</v>
      </c>
      <c r="S22" s="14">
        <v>0</v>
      </c>
      <c r="T22" s="14">
        <f>SUM(C22:S22)</f>
        <v>167764</v>
      </c>
      <c r="U22">
        <v>134</v>
      </c>
    </row>
    <row r="23" spans="1:21">
      <c r="A23" s="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1">
      <c r="A24" s="7">
        <v>3100</v>
      </c>
      <c r="B24" t="s">
        <v>33</v>
      </c>
      <c r="C24" s="14">
        <v>514</v>
      </c>
      <c r="D24" s="14">
        <v>165</v>
      </c>
      <c r="E24" s="14">
        <v>17771</v>
      </c>
      <c r="F24" s="14">
        <v>0</v>
      </c>
      <c r="G24" s="14">
        <v>64927</v>
      </c>
      <c r="H24" s="14">
        <v>2306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f t="shared" ref="T24:T32" si="2">SUM(C24:S24)</f>
        <v>85683</v>
      </c>
      <c r="U24">
        <v>71</v>
      </c>
    </row>
    <row r="25" spans="1:21">
      <c r="A25" s="7">
        <v>3200</v>
      </c>
      <c r="B25" t="s">
        <v>84</v>
      </c>
      <c r="C25" s="14">
        <v>0</v>
      </c>
      <c r="D25" s="14">
        <v>0</v>
      </c>
      <c r="E25" s="14">
        <v>257</v>
      </c>
      <c r="F25" s="14">
        <v>0</v>
      </c>
      <c r="G25" s="14">
        <v>2993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f t="shared" si="2"/>
        <v>3250</v>
      </c>
      <c r="U25">
        <v>20</v>
      </c>
    </row>
    <row r="26" spans="1:21">
      <c r="A26" s="7">
        <v>3300</v>
      </c>
      <c r="B26" t="s">
        <v>35</v>
      </c>
      <c r="C26" s="14">
        <v>0</v>
      </c>
      <c r="D26" s="14">
        <v>0</v>
      </c>
      <c r="E26" s="14">
        <v>235</v>
      </c>
      <c r="F26" s="14">
        <v>0</v>
      </c>
      <c r="G26" s="14">
        <v>2034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f t="shared" si="2"/>
        <v>2269</v>
      </c>
      <c r="U26">
        <v>2</v>
      </c>
    </row>
    <row r="27" spans="1:21">
      <c r="A27" s="7">
        <v>3400</v>
      </c>
      <c r="B27" t="s">
        <v>85</v>
      </c>
      <c r="C27" s="14">
        <v>0</v>
      </c>
      <c r="D27" s="14">
        <v>0</v>
      </c>
      <c r="E27" s="14">
        <v>0</v>
      </c>
      <c r="F27" s="14">
        <v>0</v>
      </c>
      <c r="G27" s="14">
        <v>8019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f t="shared" si="2"/>
        <v>8019</v>
      </c>
      <c r="U27">
        <v>6</v>
      </c>
    </row>
    <row r="28" spans="1:21">
      <c r="A28" s="7">
        <v>3500</v>
      </c>
      <c r="B28" t="s">
        <v>86</v>
      </c>
      <c r="C28" s="14">
        <v>0</v>
      </c>
      <c r="D28" s="14">
        <v>0</v>
      </c>
      <c r="E28" s="14">
        <v>388</v>
      </c>
      <c r="F28" s="14">
        <v>391</v>
      </c>
      <c r="G28" s="14">
        <v>10302</v>
      </c>
      <c r="H28" s="14">
        <v>0</v>
      </c>
      <c r="I28" s="14">
        <v>2203</v>
      </c>
      <c r="J28" s="14">
        <v>0</v>
      </c>
      <c r="K28" s="14">
        <v>0</v>
      </c>
      <c r="L28" s="14">
        <v>0</v>
      </c>
      <c r="M28" s="14">
        <v>0</v>
      </c>
      <c r="N28" s="14">
        <v>25</v>
      </c>
      <c r="O28" s="14">
        <v>0</v>
      </c>
      <c r="P28" s="14">
        <v>0</v>
      </c>
      <c r="Q28" s="14">
        <v>469</v>
      </c>
      <c r="R28" s="14">
        <v>0</v>
      </c>
      <c r="S28" s="14">
        <v>0</v>
      </c>
      <c r="T28" s="14">
        <f t="shared" si="2"/>
        <v>13778</v>
      </c>
      <c r="U28">
        <v>18</v>
      </c>
    </row>
    <row r="29" spans="1:21">
      <c r="A29" s="7">
        <v>3600</v>
      </c>
      <c r="B29" t="s">
        <v>87</v>
      </c>
      <c r="C29" s="14">
        <v>0</v>
      </c>
      <c r="D29" s="14">
        <v>0</v>
      </c>
      <c r="E29" s="14">
        <v>1865</v>
      </c>
      <c r="F29" s="14">
        <v>0</v>
      </c>
      <c r="G29" s="14">
        <v>32579</v>
      </c>
      <c r="H29" s="14">
        <v>6995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f t="shared" si="2"/>
        <v>41439</v>
      </c>
      <c r="U29">
        <v>7</v>
      </c>
    </row>
    <row r="30" spans="1:21">
      <c r="A30" s="7">
        <v>3700</v>
      </c>
      <c r="B30" t="s">
        <v>39</v>
      </c>
      <c r="C30" s="14">
        <v>0</v>
      </c>
      <c r="D30" s="14">
        <v>0</v>
      </c>
      <c r="E30" s="14">
        <v>0</v>
      </c>
      <c r="F30" s="14">
        <v>0</v>
      </c>
      <c r="G30" s="14">
        <v>3020</v>
      </c>
      <c r="H30" s="14">
        <v>2748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f t="shared" si="2"/>
        <v>5768</v>
      </c>
      <c r="U30">
        <v>3</v>
      </c>
    </row>
    <row r="31" spans="1:21">
      <c r="A31" s="7">
        <v>3800</v>
      </c>
      <c r="B31" t="s">
        <v>88</v>
      </c>
      <c r="C31" s="14">
        <v>0</v>
      </c>
      <c r="D31" s="14">
        <v>0</v>
      </c>
      <c r="E31" s="14">
        <v>511</v>
      </c>
      <c r="F31" s="14">
        <v>0</v>
      </c>
      <c r="G31" s="14">
        <v>4086</v>
      </c>
      <c r="H31" s="14">
        <v>2907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f t="shared" si="2"/>
        <v>7504</v>
      </c>
      <c r="U31">
        <v>6</v>
      </c>
    </row>
    <row r="32" spans="1:21">
      <c r="A32" s="7">
        <v>3900</v>
      </c>
      <c r="B32" t="s">
        <v>41</v>
      </c>
      <c r="C32" s="14">
        <v>0</v>
      </c>
      <c r="D32" s="14">
        <v>0</v>
      </c>
      <c r="E32" s="14">
        <v>53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f t="shared" si="2"/>
        <v>53</v>
      </c>
      <c r="U32">
        <v>1</v>
      </c>
    </row>
    <row r="33" spans="1:21">
      <c r="A33" s="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1">
      <c r="A34" s="7">
        <v>4000</v>
      </c>
      <c r="B34" t="s">
        <v>42</v>
      </c>
      <c r="C34" s="14">
        <v>60</v>
      </c>
      <c r="D34" s="14">
        <v>9</v>
      </c>
      <c r="E34" s="14">
        <v>29225</v>
      </c>
      <c r="F34" s="14">
        <v>0</v>
      </c>
      <c r="G34" s="14">
        <v>1140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f>SUM(C34:S34)</f>
        <v>30434</v>
      </c>
      <c r="U34">
        <v>5</v>
      </c>
    </row>
    <row r="35" spans="1:21">
      <c r="A35" s="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1">
      <c r="A36" s="7">
        <v>4100</v>
      </c>
      <c r="B36" t="s">
        <v>43</v>
      </c>
      <c r="C36" s="14">
        <v>60</v>
      </c>
      <c r="D36" s="14">
        <v>9</v>
      </c>
      <c r="E36" s="14">
        <v>29225</v>
      </c>
      <c r="F36" s="14">
        <v>0</v>
      </c>
      <c r="G36" s="14">
        <v>1140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f t="shared" ref="T36:T37" si="3">SUM(C36:S36)</f>
        <v>30434</v>
      </c>
      <c r="U36">
        <v>5</v>
      </c>
    </row>
    <row r="37" spans="1:21">
      <c r="A37" s="7">
        <v>4200</v>
      </c>
      <c r="B37" t="s">
        <v>89</v>
      </c>
      <c r="C37" s="14" t="s">
        <v>102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f t="shared" si="3"/>
        <v>0</v>
      </c>
      <c r="U37">
        <v>0</v>
      </c>
    </row>
    <row r="38" spans="1:21">
      <c r="A38" s="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1">
      <c r="A39" s="7">
        <v>5000</v>
      </c>
      <c r="B39" t="s">
        <v>90</v>
      </c>
      <c r="C39" s="14">
        <v>0</v>
      </c>
      <c r="D39" s="14">
        <v>0</v>
      </c>
      <c r="E39" s="14">
        <v>9252</v>
      </c>
      <c r="F39" s="14">
        <v>0</v>
      </c>
      <c r="G39" s="14">
        <v>141</v>
      </c>
      <c r="H39" s="14">
        <v>0</v>
      </c>
      <c r="I39" s="14">
        <v>3314</v>
      </c>
      <c r="J39" s="14">
        <v>28242</v>
      </c>
      <c r="K39" s="14">
        <v>12098</v>
      </c>
      <c r="L39" s="14">
        <v>489</v>
      </c>
      <c r="M39" s="14">
        <v>5233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f>SUM(C39:S39)</f>
        <v>58769</v>
      </c>
      <c r="U39">
        <v>26</v>
      </c>
    </row>
    <row r="40" spans="1:21">
      <c r="A40" s="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1">
      <c r="A41" s="7">
        <v>6000</v>
      </c>
      <c r="B41" t="s">
        <v>46</v>
      </c>
      <c r="C41" s="14">
        <v>478446</v>
      </c>
      <c r="D41" s="14">
        <v>340912</v>
      </c>
      <c r="E41" s="14">
        <v>649159</v>
      </c>
      <c r="F41" s="14">
        <v>8353</v>
      </c>
      <c r="G41" s="14">
        <v>6511</v>
      </c>
      <c r="H41" s="14">
        <v>137685</v>
      </c>
      <c r="I41" s="14">
        <v>853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336</v>
      </c>
      <c r="R41" s="14">
        <v>0</v>
      </c>
      <c r="S41" s="14">
        <v>0</v>
      </c>
      <c r="T41" s="14">
        <f>SUM(C41:S41)</f>
        <v>1622255</v>
      </c>
      <c r="U41">
        <v>411</v>
      </c>
    </row>
    <row r="42" spans="1:21">
      <c r="A42" s="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1">
      <c r="A43" s="7">
        <v>6100</v>
      </c>
      <c r="B43" t="s">
        <v>47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137685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f t="shared" ref="T43:T47" si="4">SUM(C43:S43)</f>
        <v>137685</v>
      </c>
      <c r="U43">
        <v>4</v>
      </c>
    </row>
    <row r="44" spans="1:21">
      <c r="A44" s="7">
        <v>6200</v>
      </c>
      <c r="B44" t="s">
        <v>48</v>
      </c>
      <c r="C44" s="14">
        <v>0</v>
      </c>
      <c r="D44" s="14">
        <v>77</v>
      </c>
      <c r="E44" s="14">
        <v>62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f t="shared" si="4"/>
        <v>139</v>
      </c>
      <c r="U44">
        <v>1</v>
      </c>
    </row>
    <row r="45" spans="1:21">
      <c r="A45" s="7">
        <v>6300</v>
      </c>
      <c r="B45" t="s">
        <v>49</v>
      </c>
      <c r="C45" s="14">
        <v>0</v>
      </c>
      <c r="D45" s="14">
        <v>0</v>
      </c>
      <c r="E45" s="14">
        <v>0</v>
      </c>
      <c r="F45" s="14">
        <v>0</v>
      </c>
      <c r="G45" s="14">
        <v>128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f t="shared" si="4"/>
        <v>128</v>
      </c>
      <c r="U45">
        <v>1</v>
      </c>
    </row>
    <row r="46" spans="1:21">
      <c r="A46" s="7">
        <v>6400</v>
      </c>
      <c r="B46" t="s">
        <v>50</v>
      </c>
      <c r="C46" s="14">
        <v>6343</v>
      </c>
      <c r="D46" s="14">
        <v>4059</v>
      </c>
      <c r="E46" s="14">
        <v>148204</v>
      </c>
      <c r="F46" s="14">
        <v>6394</v>
      </c>
      <c r="G46" s="14">
        <v>6361</v>
      </c>
      <c r="H46" s="14">
        <v>0</v>
      </c>
      <c r="I46" s="14">
        <v>853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336</v>
      </c>
      <c r="R46" s="14">
        <v>0</v>
      </c>
      <c r="S46" s="14">
        <v>0</v>
      </c>
      <c r="T46" s="14">
        <f t="shared" si="4"/>
        <v>172550</v>
      </c>
      <c r="U46">
        <v>85</v>
      </c>
    </row>
    <row r="47" spans="1:21">
      <c r="A47" s="7">
        <v>6600</v>
      </c>
      <c r="B47" t="s">
        <v>91</v>
      </c>
      <c r="C47" s="14">
        <v>472104</v>
      </c>
      <c r="D47" s="14">
        <v>336777</v>
      </c>
      <c r="E47" s="14">
        <v>500893</v>
      </c>
      <c r="F47" s="14">
        <v>1959</v>
      </c>
      <c r="G47" s="14">
        <v>22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f t="shared" si="4"/>
        <v>1311755</v>
      </c>
      <c r="U47">
        <v>320</v>
      </c>
    </row>
    <row r="48" spans="1:21">
      <c r="A48" s="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1">
      <c r="A49" s="7">
        <v>7000</v>
      </c>
      <c r="B49" t="s">
        <v>92</v>
      </c>
      <c r="C49" s="14">
        <v>70</v>
      </c>
      <c r="D49" s="14">
        <v>98</v>
      </c>
      <c r="E49" s="14">
        <v>42026</v>
      </c>
      <c r="F49" s="14">
        <v>0</v>
      </c>
      <c r="G49" s="14">
        <v>0</v>
      </c>
      <c r="H49" s="14">
        <v>91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134614</v>
      </c>
      <c r="O49" s="14">
        <v>3916</v>
      </c>
      <c r="P49" s="14">
        <v>0</v>
      </c>
      <c r="Q49" s="14">
        <v>0</v>
      </c>
      <c r="R49" s="14">
        <v>0</v>
      </c>
      <c r="S49" s="14">
        <v>178203</v>
      </c>
      <c r="T49" s="14">
        <f>SUM(C49:S49)</f>
        <v>359018</v>
      </c>
      <c r="U49">
        <v>95</v>
      </c>
    </row>
    <row r="50" spans="1:21">
      <c r="A50" s="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1">
      <c r="A51" s="7">
        <v>7100</v>
      </c>
      <c r="B51" t="s">
        <v>53</v>
      </c>
      <c r="C51" s="14">
        <v>0</v>
      </c>
      <c r="D51" s="14">
        <v>0</v>
      </c>
      <c r="E51" s="14">
        <v>34808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f t="shared" ref="T51:T58" si="5">SUM(C51:S51)</f>
        <v>34808</v>
      </c>
      <c r="U51">
        <v>19</v>
      </c>
    </row>
    <row r="52" spans="1:21">
      <c r="A52" s="7">
        <v>7200</v>
      </c>
      <c r="B52" t="s">
        <v>54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f t="shared" si="5"/>
        <v>0</v>
      </c>
      <c r="U52">
        <v>0</v>
      </c>
    </row>
    <row r="53" spans="1:21">
      <c r="A53" s="7">
        <v>7300</v>
      </c>
      <c r="B53" t="s">
        <v>55</v>
      </c>
      <c r="C53" s="14">
        <v>70</v>
      </c>
      <c r="D53" s="14">
        <v>98</v>
      </c>
      <c r="E53" s="14">
        <v>7217</v>
      </c>
      <c r="F53" s="14">
        <v>0</v>
      </c>
      <c r="G53" s="14">
        <v>0</v>
      </c>
      <c r="H53" s="14">
        <v>91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23</v>
      </c>
      <c r="O53" s="14">
        <v>221</v>
      </c>
      <c r="P53" s="14">
        <v>0</v>
      </c>
      <c r="Q53" s="14">
        <v>0</v>
      </c>
      <c r="R53" s="14">
        <v>0</v>
      </c>
      <c r="S53" s="14">
        <v>178203</v>
      </c>
      <c r="T53" s="14">
        <f t="shared" si="5"/>
        <v>185923</v>
      </c>
      <c r="U53">
        <v>32</v>
      </c>
    </row>
    <row r="54" spans="1:21">
      <c r="A54" s="7">
        <v>7400</v>
      </c>
      <c r="B54" t="s">
        <v>56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134591</v>
      </c>
      <c r="O54" s="14">
        <v>3694</v>
      </c>
      <c r="P54" s="14">
        <v>0</v>
      </c>
      <c r="Q54" s="14">
        <v>0</v>
      </c>
      <c r="R54" s="14">
        <v>0</v>
      </c>
      <c r="S54" s="14">
        <v>0</v>
      </c>
      <c r="T54" s="14">
        <f t="shared" si="5"/>
        <v>138285</v>
      </c>
      <c r="U54">
        <v>44</v>
      </c>
    </row>
    <row r="55" spans="1:21">
      <c r="A55" s="7">
        <v>7500</v>
      </c>
      <c r="B55" t="s">
        <v>57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f t="shared" si="5"/>
        <v>0</v>
      </c>
      <c r="U55">
        <v>0</v>
      </c>
    </row>
    <row r="56" spans="1:21">
      <c r="A56" s="7">
        <v>7700</v>
      </c>
      <c r="B56" t="s">
        <v>58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f t="shared" si="5"/>
        <v>0</v>
      </c>
      <c r="U56">
        <v>0</v>
      </c>
    </row>
    <row r="57" spans="1:21">
      <c r="A57" s="7">
        <v>7800</v>
      </c>
      <c r="B57" t="s">
        <v>59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f t="shared" si="5"/>
        <v>0</v>
      </c>
      <c r="U57">
        <v>0</v>
      </c>
    </row>
    <row r="58" spans="1:21">
      <c r="A58" s="7">
        <v>7900</v>
      </c>
      <c r="B58" t="s">
        <v>93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f t="shared" si="5"/>
        <v>0</v>
      </c>
      <c r="U58">
        <v>0</v>
      </c>
    </row>
    <row r="59" spans="1:21">
      <c r="A59" s="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1">
      <c r="A60" s="7">
        <v>8000</v>
      </c>
      <c r="B60" t="s">
        <v>94</v>
      </c>
      <c r="C60" s="14">
        <v>0</v>
      </c>
      <c r="D60" s="14">
        <v>0</v>
      </c>
      <c r="E60" s="14">
        <v>64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f>SUM(C60:S60)</f>
        <v>64</v>
      </c>
      <c r="U60">
        <v>1</v>
      </c>
    </row>
    <row r="61" spans="1:21">
      <c r="A61" s="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1">
      <c r="A62" s="7">
        <v>8100</v>
      </c>
      <c r="B62" t="s">
        <v>62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f t="shared" ref="T62:T64" si="6">SUM(C62:S62)</f>
        <v>0</v>
      </c>
      <c r="U62">
        <v>0</v>
      </c>
    </row>
    <row r="63" spans="1:21">
      <c r="A63" s="7">
        <v>8200</v>
      </c>
      <c r="B63" t="s">
        <v>63</v>
      </c>
      <c r="C63" s="14">
        <v>0</v>
      </c>
      <c r="D63" s="14">
        <v>0</v>
      </c>
      <c r="E63" s="14">
        <v>64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f t="shared" si="6"/>
        <v>64</v>
      </c>
      <c r="U63">
        <v>1</v>
      </c>
    </row>
    <row r="64" spans="1:21">
      <c r="A64" s="7">
        <v>8300</v>
      </c>
      <c r="B64" t="s">
        <v>95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f t="shared" si="6"/>
        <v>0</v>
      </c>
      <c r="U64">
        <v>0</v>
      </c>
    </row>
    <row r="65" spans="1:21">
      <c r="A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1">
      <c r="A66" s="7">
        <v>9000</v>
      </c>
      <c r="B66" t="s">
        <v>96</v>
      </c>
      <c r="C66" s="14">
        <v>34</v>
      </c>
      <c r="D66" s="14">
        <v>3827</v>
      </c>
      <c r="E66" s="14">
        <v>19734</v>
      </c>
      <c r="F66" s="14">
        <v>0</v>
      </c>
      <c r="G66" s="14">
        <v>5412</v>
      </c>
      <c r="H66" s="14">
        <v>0</v>
      </c>
      <c r="I66" s="14">
        <v>0</v>
      </c>
      <c r="J66" s="14">
        <v>3625</v>
      </c>
      <c r="K66" s="14">
        <v>0</v>
      </c>
      <c r="L66" s="14">
        <v>0</v>
      </c>
      <c r="M66" s="14">
        <v>2444</v>
      </c>
      <c r="N66" s="14">
        <v>1871</v>
      </c>
      <c r="O66" s="14">
        <v>134</v>
      </c>
      <c r="P66" s="14">
        <v>0</v>
      </c>
      <c r="Q66" s="14">
        <v>0</v>
      </c>
      <c r="R66" s="14">
        <v>0</v>
      </c>
      <c r="S66" s="14">
        <v>0</v>
      </c>
      <c r="T66" s="14">
        <f>SUM(C66:S66)</f>
        <v>37081</v>
      </c>
      <c r="U66">
        <v>52</v>
      </c>
    </row>
    <row r="67" spans="1:21">
      <c r="A67" s="7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1">
      <c r="A68" s="7">
        <v>9100</v>
      </c>
      <c r="B68" t="s">
        <v>66</v>
      </c>
      <c r="C68" s="14">
        <v>34</v>
      </c>
      <c r="D68" s="14">
        <v>3702</v>
      </c>
      <c r="E68" s="14">
        <v>6768</v>
      </c>
      <c r="F68" s="14">
        <v>0</v>
      </c>
      <c r="G68" s="14">
        <v>0</v>
      </c>
      <c r="H68" s="14">
        <v>0</v>
      </c>
      <c r="I68" s="14">
        <v>0</v>
      </c>
      <c r="J68" s="14">
        <v>3625</v>
      </c>
      <c r="K68" s="14">
        <v>0</v>
      </c>
      <c r="L68" s="14">
        <v>0</v>
      </c>
      <c r="M68" s="14">
        <v>2444</v>
      </c>
      <c r="N68" s="14">
        <v>77</v>
      </c>
      <c r="O68" s="14">
        <v>51</v>
      </c>
      <c r="P68" s="14">
        <v>0</v>
      </c>
      <c r="Q68" s="14">
        <v>0</v>
      </c>
      <c r="R68" s="14">
        <v>0</v>
      </c>
      <c r="S68" s="14">
        <v>0</v>
      </c>
      <c r="T68" s="14">
        <f t="shared" ref="T68:T73" si="7">SUM(C68:S68)</f>
        <v>16701</v>
      </c>
      <c r="U68">
        <v>17</v>
      </c>
    </row>
    <row r="69" spans="1:21">
      <c r="A69" s="7">
        <v>9200</v>
      </c>
      <c r="B69" t="s">
        <v>67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1724</v>
      </c>
      <c r="O69" s="14">
        <v>83</v>
      </c>
      <c r="P69" s="14">
        <v>0</v>
      </c>
      <c r="Q69" s="14">
        <v>0</v>
      </c>
      <c r="R69" s="14">
        <v>0</v>
      </c>
      <c r="S69" s="14">
        <v>0</v>
      </c>
      <c r="T69" s="14">
        <f t="shared" si="7"/>
        <v>1807</v>
      </c>
      <c r="U69">
        <v>2</v>
      </c>
    </row>
    <row r="70" spans="1:21">
      <c r="A70" s="7">
        <v>9300</v>
      </c>
      <c r="B70" t="s">
        <v>68</v>
      </c>
      <c r="C70" s="14">
        <v>0</v>
      </c>
      <c r="D70" s="14">
        <v>125</v>
      </c>
      <c r="E70" s="14">
        <v>3129</v>
      </c>
      <c r="F70" s="14">
        <v>0</v>
      </c>
      <c r="G70" s="14">
        <v>4888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5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f t="shared" si="7"/>
        <v>8147</v>
      </c>
      <c r="U70">
        <v>28</v>
      </c>
    </row>
    <row r="71" spans="1:21">
      <c r="A71" s="7">
        <v>9400</v>
      </c>
      <c r="B71" t="s">
        <v>97</v>
      </c>
      <c r="C71" s="14">
        <v>0</v>
      </c>
      <c r="D71" s="14">
        <v>0</v>
      </c>
      <c r="E71" s="14">
        <v>0</v>
      </c>
      <c r="F71" s="14">
        <v>0</v>
      </c>
      <c r="G71" s="14">
        <v>238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f t="shared" si="7"/>
        <v>238</v>
      </c>
      <c r="U71">
        <v>1</v>
      </c>
    </row>
    <row r="72" spans="1:21">
      <c r="A72" s="7">
        <v>9500</v>
      </c>
      <c r="B72" t="s">
        <v>70</v>
      </c>
      <c r="C72" s="14">
        <v>0</v>
      </c>
      <c r="D72" s="14">
        <v>0</v>
      </c>
      <c r="E72" s="14">
        <v>0</v>
      </c>
      <c r="F72" s="14">
        <v>0</v>
      </c>
      <c r="G72" s="14">
        <v>286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f t="shared" si="7"/>
        <v>286</v>
      </c>
      <c r="U72">
        <v>3</v>
      </c>
    </row>
    <row r="73" spans="1:21">
      <c r="A73" s="7">
        <v>9600</v>
      </c>
      <c r="B73" t="s">
        <v>71</v>
      </c>
      <c r="C73" s="14">
        <v>0</v>
      </c>
      <c r="D73" s="14">
        <v>0</v>
      </c>
      <c r="E73" s="14">
        <v>9837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65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f t="shared" si="7"/>
        <v>9902</v>
      </c>
      <c r="U73">
        <v>1</v>
      </c>
    </row>
    <row r="74" spans="1:21">
      <c r="A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>
      <c r="A75" s="7">
        <v>9900</v>
      </c>
      <c r="B75" t="s">
        <v>98</v>
      </c>
      <c r="C75" s="14">
        <v>0</v>
      </c>
      <c r="D75" s="14">
        <v>49</v>
      </c>
      <c r="E75" s="14">
        <v>1428</v>
      </c>
      <c r="F75" s="14">
        <v>0</v>
      </c>
      <c r="G75" s="14">
        <v>814</v>
      </c>
      <c r="H75" s="14">
        <v>0</v>
      </c>
      <c r="I75" s="14">
        <v>0</v>
      </c>
      <c r="J75" s="14">
        <v>48</v>
      </c>
      <c r="K75" s="14">
        <v>0</v>
      </c>
      <c r="L75" s="14">
        <v>0</v>
      </c>
      <c r="M75" s="14">
        <v>0</v>
      </c>
      <c r="N75" s="14">
        <v>126</v>
      </c>
      <c r="O75" s="14">
        <v>1</v>
      </c>
      <c r="P75" s="14">
        <v>0</v>
      </c>
      <c r="Q75" s="14">
        <v>73162</v>
      </c>
      <c r="R75" s="14">
        <v>0</v>
      </c>
      <c r="S75" s="14">
        <v>0</v>
      </c>
      <c r="T75" s="14">
        <f>SUM(C75:S75)</f>
        <v>75628</v>
      </c>
      <c r="U75">
        <v>10</v>
      </c>
    </row>
    <row r="76" spans="1:21">
      <c r="A76" s="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1">
      <c r="A77" s="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1" ht="14.65" thickBot="1">
      <c r="A78" s="8"/>
      <c r="B78" s="9" t="s">
        <v>73</v>
      </c>
      <c r="C78" s="15">
        <v>495200</v>
      </c>
      <c r="D78" s="15">
        <v>345060</v>
      </c>
      <c r="E78" s="15">
        <v>822010</v>
      </c>
      <c r="F78" s="15">
        <v>8744</v>
      </c>
      <c r="G78" s="15">
        <v>147090</v>
      </c>
      <c r="H78" s="15">
        <v>152732</v>
      </c>
      <c r="I78" s="15">
        <v>6370</v>
      </c>
      <c r="J78" s="15">
        <v>31.914999999999999</v>
      </c>
      <c r="K78" s="15">
        <v>12.098000000000001</v>
      </c>
      <c r="L78" s="15">
        <v>489</v>
      </c>
      <c r="M78" s="15">
        <v>7715</v>
      </c>
      <c r="N78" s="15">
        <v>136636</v>
      </c>
      <c r="O78" s="15">
        <v>4085</v>
      </c>
      <c r="P78" s="15">
        <v>0</v>
      </c>
      <c r="Q78" s="15">
        <v>73967</v>
      </c>
      <c r="R78" s="15">
        <v>0</v>
      </c>
      <c r="S78" s="15">
        <v>178203</v>
      </c>
      <c r="T78" s="15">
        <f>+T9+T15+T22+T34+T39+T41+T49+T60+T66+T75</f>
        <v>2422314</v>
      </c>
      <c r="U78" s="9">
        <v>791</v>
      </c>
    </row>
    <row r="79" spans="1:21" ht="14.65" thickTop="1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1">
      <c r="A80" t="s">
        <v>99</v>
      </c>
    </row>
  </sheetData>
  <mergeCells count="4">
    <mergeCell ref="A1:S1"/>
    <mergeCell ref="A2:S2"/>
    <mergeCell ref="A3:S3"/>
    <mergeCell ref="A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8"/>
  <sheetViews>
    <sheetView workbookViewId="0">
      <selection activeCell="B7" sqref="B7"/>
    </sheetView>
  </sheetViews>
  <sheetFormatPr baseColWidth="10" defaultRowHeight="14.25"/>
  <cols>
    <col min="2" max="2" width="35" customWidth="1"/>
  </cols>
  <sheetData>
    <row r="1" spans="1:21" ht="15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>
      <c r="A3" s="20" t="s">
        <v>103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T5" s="7" t="s">
        <v>109</v>
      </c>
    </row>
    <row r="6" spans="1:21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  <c r="M6" t="s">
        <v>16</v>
      </c>
      <c r="N6" t="s">
        <v>17</v>
      </c>
      <c r="O6" t="s">
        <v>18</v>
      </c>
      <c r="P6" t="s">
        <v>19</v>
      </c>
      <c r="Q6" t="s">
        <v>20</v>
      </c>
      <c r="R6" t="s">
        <v>21</v>
      </c>
      <c r="S6" s="1" t="s">
        <v>101</v>
      </c>
      <c r="T6" s="7" t="s">
        <v>108</v>
      </c>
      <c r="U6" t="s">
        <v>22</v>
      </c>
    </row>
    <row r="8" spans="1:21">
      <c r="A8" s="1">
        <v>1000</v>
      </c>
      <c r="B8" t="s">
        <v>23</v>
      </c>
      <c r="C8" s="2">
        <v>12336</v>
      </c>
      <c r="D8">
        <v>0</v>
      </c>
      <c r="E8" s="2">
        <v>45544</v>
      </c>
      <c r="F8">
        <v>0</v>
      </c>
      <c r="G8" s="2">
        <v>5334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28</v>
      </c>
      <c r="P8">
        <v>0</v>
      </c>
      <c r="Q8">
        <v>0</v>
      </c>
      <c r="R8">
        <v>0</v>
      </c>
      <c r="S8">
        <v>0</v>
      </c>
      <c r="T8" s="2">
        <f>SUM(C8:S8)</f>
        <v>63242</v>
      </c>
      <c r="U8">
        <v>52</v>
      </c>
    </row>
    <row r="9" spans="1:21">
      <c r="A9" s="1"/>
    </row>
    <row r="10" spans="1:21">
      <c r="A10" s="1">
        <v>1100</v>
      </c>
      <c r="B10" t="s">
        <v>24</v>
      </c>
      <c r="C10">
        <v>112</v>
      </c>
      <c r="D10">
        <v>0</v>
      </c>
      <c r="E10" s="2">
        <v>8543</v>
      </c>
      <c r="F10">
        <v>0</v>
      </c>
      <c r="G10" s="2">
        <v>5209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28</v>
      </c>
      <c r="P10">
        <v>0</v>
      </c>
      <c r="Q10">
        <v>0</v>
      </c>
      <c r="R10">
        <v>0</v>
      </c>
      <c r="S10">
        <v>0</v>
      </c>
      <c r="T10" s="2">
        <f t="shared" ref="T10:T12" si="0">SUM(C10:S10)</f>
        <v>13892</v>
      </c>
      <c r="U10">
        <v>13</v>
      </c>
    </row>
    <row r="11" spans="1:21">
      <c r="A11" s="1">
        <v>1200</v>
      </c>
      <c r="B11" t="s">
        <v>25</v>
      </c>
      <c r="C11">
        <v>0</v>
      </c>
      <c r="D11">
        <v>0</v>
      </c>
      <c r="E11">
        <v>248</v>
      </c>
      <c r="F11">
        <v>0</v>
      </c>
      <c r="G11">
        <v>124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2">
        <f t="shared" si="0"/>
        <v>372</v>
      </c>
      <c r="U11">
        <v>1</v>
      </c>
    </row>
    <row r="12" spans="1:21">
      <c r="A12" s="1">
        <v>1300</v>
      </c>
      <c r="B12" t="s">
        <v>26</v>
      </c>
      <c r="C12" s="2">
        <v>12224</v>
      </c>
      <c r="D12">
        <v>0</v>
      </c>
      <c r="E12" s="2">
        <v>36753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2">
        <f t="shared" si="0"/>
        <v>48977</v>
      </c>
      <c r="U12">
        <v>38</v>
      </c>
    </row>
    <row r="13" spans="1:21">
      <c r="A13" s="1"/>
    </row>
    <row r="14" spans="1:21">
      <c r="A14" s="1">
        <v>2000</v>
      </c>
      <c r="B14" t="s">
        <v>27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2">
        <f>SUM(C14:S14)</f>
        <v>0</v>
      </c>
      <c r="U14">
        <v>0</v>
      </c>
    </row>
    <row r="15" spans="1:21">
      <c r="A15" s="1"/>
    </row>
    <row r="16" spans="1:21">
      <c r="A16" s="1">
        <v>2100</v>
      </c>
      <c r="B16" t="s">
        <v>28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">
        <f t="shared" ref="T16:T19" si="1">SUM(C16:S16)</f>
        <v>0</v>
      </c>
      <c r="U16">
        <v>0</v>
      </c>
    </row>
    <row r="17" spans="1:21">
      <c r="A17" s="1">
        <v>2200</v>
      </c>
      <c r="B17" t="s">
        <v>29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2">
        <f t="shared" si="1"/>
        <v>0</v>
      </c>
      <c r="U17">
        <v>0</v>
      </c>
    </row>
    <row r="18" spans="1:21">
      <c r="A18" s="1">
        <v>2300</v>
      </c>
      <c r="B18" t="s">
        <v>30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2">
        <f t="shared" si="1"/>
        <v>0</v>
      </c>
      <c r="U18">
        <v>0</v>
      </c>
    </row>
    <row r="19" spans="1:21">
      <c r="A19" s="1">
        <v>2900</v>
      </c>
      <c r="B19" t="s">
        <v>31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2">
        <f t="shared" si="1"/>
        <v>0</v>
      </c>
      <c r="U19">
        <v>0</v>
      </c>
    </row>
    <row r="20" spans="1:21">
      <c r="A20" s="1"/>
    </row>
    <row r="21" spans="1:21">
      <c r="A21" s="1">
        <v>3000</v>
      </c>
      <c r="B21" t="s">
        <v>32</v>
      </c>
      <c r="C21">
        <v>593</v>
      </c>
      <c r="D21">
        <v>169</v>
      </c>
      <c r="E21" s="2">
        <v>22716</v>
      </c>
      <c r="F21">
        <v>362</v>
      </c>
      <c r="G21" s="2">
        <v>122360</v>
      </c>
      <c r="H21" s="2">
        <v>14041</v>
      </c>
      <c r="I21" s="2">
        <v>2073</v>
      </c>
      <c r="J21">
        <v>0</v>
      </c>
      <c r="K21">
        <v>0</v>
      </c>
      <c r="L21">
        <v>0</v>
      </c>
      <c r="M21">
        <v>0</v>
      </c>
      <c r="N21">
        <v>42</v>
      </c>
      <c r="O21">
        <v>0</v>
      </c>
      <c r="P21">
        <v>0</v>
      </c>
      <c r="Q21">
        <v>375</v>
      </c>
      <c r="R21">
        <v>0</v>
      </c>
      <c r="S21">
        <v>0</v>
      </c>
      <c r="T21" s="2">
        <f>SUM(C21:S21)</f>
        <v>162731</v>
      </c>
      <c r="U21">
        <v>116</v>
      </c>
    </row>
    <row r="22" spans="1:21">
      <c r="A22" s="1"/>
    </row>
    <row r="23" spans="1:21">
      <c r="A23" s="1">
        <v>3100</v>
      </c>
      <c r="B23" t="s">
        <v>33</v>
      </c>
      <c r="C23">
        <v>593</v>
      </c>
      <c r="D23">
        <v>169</v>
      </c>
      <c r="E23" s="2">
        <v>17727</v>
      </c>
      <c r="F23">
        <v>0</v>
      </c>
      <c r="G23" s="2">
        <v>64357</v>
      </c>
      <c r="H23" s="2">
        <v>2421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2">
        <f t="shared" ref="T23:T31" si="2">SUM(C23:S23)</f>
        <v>85267</v>
      </c>
      <c r="U23">
        <v>61</v>
      </c>
    </row>
    <row r="24" spans="1:21">
      <c r="A24" s="1">
        <v>3200</v>
      </c>
      <c r="B24" t="s">
        <v>34</v>
      </c>
      <c r="C24">
        <v>0</v>
      </c>
      <c r="D24">
        <v>0</v>
      </c>
      <c r="E24">
        <v>246</v>
      </c>
      <c r="F24">
        <v>0</v>
      </c>
      <c r="G24" s="2">
        <v>2528</v>
      </c>
      <c r="H24">
        <v>0</v>
      </c>
      <c r="I24">
        <v>10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">
        <f t="shared" si="2"/>
        <v>2784</v>
      </c>
      <c r="U24">
        <v>15</v>
      </c>
    </row>
    <row r="25" spans="1:21">
      <c r="A25" s="1">
        <v>3300</v>
      </c>
      <c r="B25" t="s">
        <v>35</v>
      </c>
      <c r="C25">
        <v>0</v>
      </c>
      <c r="D25">
        <v>0</v>
      </c>
      <c r="E25">
        <v>269</v>
      </c>
      <c r="F25">
        <v>0</v>
      </c>
      <c r="G25" s="2">
        <v>2016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">
        <f t="shared" si="2"/>
        <v>2285</v>
      </c>
      <c r="U25">
        <v>1</v>
      </c>
    </row>
    <row r="26" spans="1:21">
      <c r="A26" s="1">
        <v>3400</v>
      </c>
      <c r="B26" t="s">
        <v>36</v>
      </c>
      <c r="C26">
        <v>0</v>
      </c>
      <c r="D26">
        <v>0</v>
      </c>
      <c r="E26">
        <v>0</v>
      </c>
      <c r="F26">
        <v>0</v>
      </c>
      <c r="G26" s="2">
        <v>9055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2">
        <f t="shared" si="2"/>
        <v>9055</v>
      </c>
      <c r="U26">
        <v>6</v>
      </c>
    </row>
    <row r="27" spans="1:21">
      <c r="A27" s="1">
        <v>3500</v>
      </c>
      <c r="B27" t="s">
        <v>37</v>
      </c>
      <c r="C27">
        <v>0</v>
      </c>
      <c r="D27">
        <v>0</v>
      </c>
      <c r="E27">
        <v>514</v>
      </c>
      <c r="F27">
        <v>362</v>
      </c>
      <c r="G27" s="2">
        <v>12230</v>
      </c>
      <c r="H27">
        <v>0</v>
      </c>
      <c r="I27" s="2">
        <v>2063</v>
      </c>
      <c r="J27">
        <v>0</v>
      </c>
      <c r="K27">
        <v>0</v>
      </c>
      <c r="L27">
        <v>0</v>
      </c>
      <c r="M27">
        <v>0</v>
      </c>
      <c r="N27">
        <v>19</v>
      </c>
      <c r="O27">
        <v>0</v>
      </c>
      <c r="P27">
        <v>0</v>
      </c>
      <c r="Q27">
        <v>375</v>
      </c>
      <c r="R27">
        <v>0</v>
      </c>
      <c r="S27">
        <v>0</v>
      </c>
      <c r="T27" s="2">
        <f t="shared" si="2"/>
        <v>15563</v>
      </c>
      <c r="U27">
        <v>16</v>
      </c>
    </row>
    <row r="28" spans="1:21">
      <c r="A28" s="1">
        <v>3600</v>
      </c>
      <c r="B28" t="s">
        <v>38</v>
      </c>
      <c r="C28">
        <v>0</v>
      </c>
      <c r="D28">
        <v>0</v>
      </c>
      <c r="E28" s="2">
        <v>2005</v>
      </c>
      <c r="F28">
        <v>0</v>
      </c>
      <c r="G28" s="2">
        <v>23334</v>
      </c>
      <c r="H28" s="2">
        <v>6789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2">
        <f t="shared" si="2"/>
        <v>32128</v>
      </c>
      <c r="U28">
        <v>7</v>
      </c>
    </row>
    <row r="29" spans="1:21">
      <c r="A29" s="1">
        <v>3700</v>
      </c>
      <c r="B29" t="s">
        <v>39</v>
      </c>
      <c r="C29">
        <v>0</v>
      </c>
      <c r="D29">
        <v>0</v>
      </c>
      <c r="E29">
        <v>0</v>
      </c>
      <c r="F29">
        <v>0</v>
      </c>
      <c r="G29" s="2">
        <v>5081</v>
      </c>
      <c r="H29" s="2">
        <v>2655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2">
        <f t="shared" si="2"/>
        <v>7736</v>
      </c>
      <c r="U29">
        <v>3</v>
      </c>
    </row>
    <row r="30" spans="1:21">
      <c r="A30" s="1">
        <v>3800</v>
      </c>
      <c r="B30" t="s">
        <v>40</v>
      </c>
      <c r="C30">
        <v>0</v>
      </c>
      <c r="D30">
        <v>0</v>
      </c>
      <c r="E30">
        <v>417</v>
      </c>
      <c r="F30">
        <v>0</v>
      </c>
      <c r="G30" s="2">
        <v>3759</v>
      </c>
      <c r="H30" s="2">
        <v>2176</v>
      </c>
      <c r="I30">
        <v>0</v>
      </c>
      <c r="J30">
        <v>0</v>
      </c>
      <c r="K30">
        <v>0</v>
      </c>
      <c r="L30">
        <v>0</v>
      </c>
      <c r="M30">
        <v>0</v>
      </c>
      <c r="N30">
        <v>23</v>
      </c>
      <c r="O30">
        <v>0</v>
      </c>
      <c r="P30">
        <v>0</v>
      </c>
      <c r="Q30">
        <v>0</v>
      </c>
      <c r="R30">
        <v>0</v>
      </c>
      <c r="S30">
        <v>0</v>
      </c>
      <c r="T30" s="2">
        <f t="shared" si="2"/>
        <v>6375</v>
      </c>
      <c r="U30">
        <v>6</v>
      </c>
    </row>
    <row r="31" spans="1:21">
      <c r="A31" s="1">
        <v>3900</v>
      </c>
      <c r="B31" t="s">
        <v>41</v>
      </c>
      <c r="C31">
        <v>0</v>
      </c>
      <c r="D31">
        <v>0</v>
      </c>
      <c r="E31" s="2">
        <v>1537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2">
        <f t="shared" si="2"/>
        <v>1537</v>
      </c>
      <c r="U31">
        <v>1</v>
      </c>
    </row>
    <row r="32" spans="1:21">
      <c r="A32" s="1"/>
    </row>
    <row r="33" spans="1:21">
      <c r="A33" s="1">
        <v>4000</v>
      </c>
      <c r="B33" t="s">
        <v>42</v>
      </c>
      <c r="C33">
        <v>28</v>
      </c>
      <c r="D33">
        <v>6</v>
      </c>
      <c r="E33" s="2">
        <v>47006</v>
      </c>
      <c r="F33">
        <v>0</v>
      </c>
      <c r="G33" s="2">
        <v>5214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 s="2">
        <f>SUM(C33:S33)</f>
        <v>52254</v>
      </c>
      <c r="U33">
        <v>5</v>
      </c>
    </row>
    <row r="34" spans="1:21">
      <c r="A34" s="1"/>
    </row>
    <row r="35" spans="1:21">
      <c r="A35" s="1">
        <v>4100</v>
      </c>
      <c r="B35" t="s">
        <v>43</v>
      </c>
      <c r="C35">
        <v>28</v>
      </c>
      <c r="D35">
        <v>6</v>
      </c>
      <c r="E35" s="2">
        <v>47006</v>
      </c>
      <c r="F35">
        <v>0</v>
      </c>
      <c r="G35" s="2">
        <v>5214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2">
        <f t="shared" ref="T35:T36" si="3">SUM(C35:S35)</f>
        <v>52254</v>
      </c>
      <c r="U35">
        <v>5</v>
      </c>
    </row>
    <row r="36" spans="1:21">
      <c r="A36" s="1">
        <v>4200</v>
      </c>
      <c r="B36" t="s">
        <v>44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 s="2">
        <f t="shared" si="3"/>
        <v>0</v>
      </c>
      <c r="U36">
        <v>0</v>
      </c>
    </row>
    <row r="37" spans="1:21">
      <c r="A37" s="1"/>
    </row>
    <row r="38" spans="1:21">
      <c r="A38" s="1">
        <v>5000</v>
      </c>
      <c r="B38" t="s">
        <v>45</v>
      </c>
      <c r="C38">
        <v>0</v>
      </c>
      <c r="D38">
        <v>0</v>
      </c>
      <c r="E38" s="2">
        <v>10076</v>
      </c>
      <c r="F38">
        <v>0</v>
      </c>
      <c r="G38">
        <v>22</v>
      </c>
      <c r="H38">
        <v>0</v>
      </c>
      <c r="I38" s="2">
        <v>4628</v>
      </c>
      <c r="J38">
        <v>187</v>
      </c>
      <c r="K38" s="2">
        <v>60332</v>
      </c>
      <c r="L38">
        <v>42</v>
      </c>
      <c r="M38" s="2">
        <v>5678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">
        <f>SUM(C38:S38)</f>
        <v>80965</v>
      </c>
      <c r="U38">
        <v>22</v>
      </c>
    </row>
    <row r="39" spans="1:21">
      <c r="A39" s="1"/>
    </row>
    <row r="40" spans="1:21">
      <c r="A40" s="1">
        <v>6000</v>
      </c>
      <c r="B40" t="s">
        <v>46</v>
      </c>
      <c r="C40" s="2">
        <v>478641</v>
      </c>
      <c r="D40" s="2">
        <v>343610</v>
      </c>
      <c r="E40" s="2">
        <v>672436</v>
      </c>
      <c r="F40" s="2">
        <v>5329</v>
      </c>
      <c r="G40" s="2">
        <v>10571</v>
      </c>
      <c r="H40" s="2">
        <v>147464</v>
      </c>
      <c r="I40">
        <v>197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278</v>
      </c>
      <c r="R40">
        <v>0</v>
      </c>
      <c r="S40">
        <v>0</v>
      </c>
      <c r="T40" s="2">
        <f>SUM(C40:S40)</f>
        <v>1658526</v>
      </c>
      <c r="U40">
        <v>418</v>
      </c>
    </row>
    <row r="41" spans="1:21">
      <c r="A41" s="1"/>
    </row>
    <row r="42" spans="1:21">
      <c r="A42" s="1">
        <v>6100</v>
      </c>
      <c r="B42" t="s">
        <v>47</v>
      </c>
      <c r="C42">
        <v>0</v>
      </c>
      <c r="D42">
        <v>0</v>
      </c>
      <c r="E42">
        <v>0</v>
      </c>
      <c r="F42">
        <v>0</v>
      </c>
      <c r="G42">
        <v>0</v>
      </c>
      <c r="H42" s="2">
        <v>147464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">
        <f t="shared" ref="T42:T46" si="4">SUM(C42:S42)</f>
        <v>147464</v>
      </c>
      <c r="U42">
        <v>5</v>
      </c>
    </row>
    <row r="43" spans="1:21">
      <c r="A43" s="1">
        <v>6200</v>
      </c>
      <c r="B43" t="s">
        <v>48</v>
      </c>
      <c r="C43">
        <v>0</v>
      </c>
      <c r="D43">
        <v>89</v>
      </c>
      <c r="E43">
        <v>63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">
        <f t="shared" si="4"/>
        <v>152</v>
      </c>
      <c r="U43">
        <v>1</v>
      </c>
    </row>
    <row r="44" spans="1:21">
      <c r="A44" s="1">
        <v>6300</v>
      </c>
      <c r="B44" t="s">
        <v>49</v>
      </c>
      <c r="C44">
        <v>0</v>
      </c>
      <c r="D44">
        <v>0</v>
      </c>
      <c r="E44">
        <v>0</v>
      </c>
      <c r="F44">
        <v>0</v>
      </c>
      <c r="G44">
        <v>66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">
        <f t="shared" si="4"/>
        <v>66</v>
      </c>
      <c r="U44">
        <v>1</v>
      </c>
    </row>
    <row r="45" spans="1:21">
      <c r="A45" s="1">
        <v>6400</v>
      </c>
      <c r="B45" t="s">
        <v>50</v>
      </c>
      <c r="C45" s="2">
        <v>6952</v>
      </c>
      <c r="D45" s="2">
        <v>3912</v>
      </c>
      <c r="E45" s="2">
        <v>163987</v>
      </c>
      <c r="F45" s="2">
        <v>3841</v>
      </c>
      <c r="G45" s="2">
        <v>10505</v>
      </c>
      <c r="H45">
        <v>0</v>
      </c>
      <c r="I45">
        <v>197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278</v>
      </c>
      <c r="R45">
        <v>0</v>
      </c>
      <c r="S45">
        <v>0</v>
      </c>
      <c r="T45" s="2">
        <f t="shared" si="4"/>
        <v>189672</v>
      </c>
      <c r="U45">
        <v>77</v>
      </c>
    </row>
    <row r="46" spans="1:21">
      <c r="A46" s="1">
        <v>6600</v>
      </c>
      <c r="B46" t="s">
        <v>51</v>
      </c>
      <c r="C46" s="2">
        <v>471689</v>
      </c>
      <c r="D46" s="2">
        <v>339608</v>
      </c>
      <c r="E46" s="2">
        <v>508386</v>
      </c>
      <c r="F46" s="2">
        <v>1488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">
        <f t="shared" si="4"/>
        <v>1321171</v>
      </c>
      <c r="U46">
        <v>334</v>
      </c>
    </row>
    <row r="47" spans="1:21">
      <c r="A47" s="1"/>
    </row>
    <row r="48" spans="1:21">
      <c r="A48" s="1">
        <v>7000</v>
      </c>
      <c r="B48" t="s">
        <v>52</v>
      </c>
      <c r="C48">
        <v>97</v>
      </c>
      <c r="D48">
        <v>91</v>
      </c>
      <c r="E48" s="2">
        <v>36693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2">
        <v>140742</v>
      </c>
      <c r="O48" s="2">
        <v>3908</v>
      </c>
      <c r="P48">
        <v>0</v>
      </c>
      <c r="Q48">
        <v>0</v>
      </c>
      <c r="R48">
        <v>0</v>
      </c>
      <c r="S48" s="2">
        <v>133670</v>
      </c>
      <c r="T48" s="2">
        <f>SUM(C48:S48)</f>
        <v>315201</v>
      </c>
      <c r="U48">
        <v>84</v>
      </c>
    </row>
    <row r="49" spans="1:21">
      <c r="A49" s="1"/>
    </row>
    <row r="50" spans="1:21">
      <c r="A50" s="1">
        <v>7100</v>
      </c>
      <c r="B50" t="s">
        <v>53</v>
      </c>
      <c r="C50">
        <v>46</v>
      </c>
      <c r="D50">
        <v>0</v>
      </c>
      <c r="E50" s="2">
        <v>33332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2">
        <f t="shared" ref="T50:T57" si="5">SUM(C50:S50)</f>
        <v>33378</v>
      </c>
      <c r="U50">
        <v>19</v>
      </c>
    </row>
    <row r="51" spans="1:21">
      <c r="A51" s="1">
        <v>7200</v>
      </c>
      <c r="B51" t="s">
        <v>54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2">
        <f t="shared" si="5"/>
        <v>0</v>
      </c>
      <c r="U51">
        <v>0</v>
      </c>
    </row>
    <row r="52" spans="1:21">
      <c r="A52" s="1">
        <v>7300</v>
      </c>
      <c r="B52" t="s">
        <v>55</v>
      </c>
      <c r="C52">
        <v>51</v>
      </c>
      <c r="D52">
        <v>91</v>
      </c>
      <c r="E52" s="2">
        <v>3362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121</v>
      </c>
      <c r="O52">
        <v>761</v>
      </c>
      <c r="P52">
        <v>0</v>
      </c>
      <c r="Q52">
        <v>0</v>
      </c>
      <c r="R52">
        <v>0</v>
      </c>
      <c r="S52" s="2">
        <v>133670</v>
      </c>
      <c r="T52" s="2">
        <f t="shared" si="5"/>
        <v>138056</v>
      </c>
      <c r="U52">
        <v>28</v>
      </c>
    </row>
    <row r="53" spans="1:21">
      <c r="A53" s="1">
        <v>7400</v>
      </c>
      <c r="B53" t="s">
        <v>56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2">
        <v>140621</v>
      </c>
      <c r="O53" s="2">
        <v>3147</v>
      </c>
      <c r="P53">
        <v>0</v>
      </c>
      <c r="Q53">
        <v>0</v>
      </c>
      <c r="R53">
        <v>0</v>
      </c>
      <c r="S53">
        <v>0</v>
      </c>
      <c r="T53" s="2">
        <f t="shared" si="5"/>
        <v>143768</v>
      </c>
      <c r="U53">
        <v>37</v>
      </c>
    </row>
    <row r="54" spans="1:21">
      <c r="A54" s="1">
        <v>7500</v>
      </c>
      <c r="B54" t="s">
        <v>57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">
        <f t="shared" si="5"/>
        <v>0</v>
      </c>
      <c r="U54">
        <v>0</v>
      </c>
    </row>
    <row r="55" spans="1:21">
      <c r="A55" s="1">
        <v>7700</v>
      </c>
      <c r="B55" t="s">
        <v>58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2">
        <f t="shared" si="5"/>
        <v>0</v>
      </c>
      <c r="U55">
        <v>0</v>
      </c>
    </row>
    <row r="56" spans="1:21">
      <c r="A56" s="1">
        <v>7800</v>
      </c>
      <c r="B56" t="s">
        <v>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">
        <f t="shared" si="5"/>
        <v>0</v>
      </c>
      <c r="U56">
        <v>0</v>
      </c>
    </row>
    <row r="57" spans="1:21">
      <c r="A57" s="1">
        <v>7900</v>
      </c>
      <c r="B57" t="s">
        <v>60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2">
        <f t="shared" si="5"/>
        <v>0</v>
      </c>
      <c r="U57">
        <v>0</v>
      </c>
    </row>
    <row r="58" spans="1:21">
      <c r="A58" s="1"/>
    </row>
    <row r="59" spans="1:21">
      <c r="A59" s="1">
        <v>8000</v>
      </c>
      <c r="B59" t="s">
        <v>61</v>
      </c>
      <c r="C59">
        <v>0</v>
      </c>
      <c r="D59">
        <v>0</v>
      </c>
      <c r="E59">
        <v>61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65</v>
      </c>
      <c r="O59">
        <v>11</v>
      </c>
      <c r="P59">
        <v>0</v>
      </c>
      <c r="Q59">
        <v>0</v>
      </c>
      <c r="R59">
        <v>0</v>
      </c>
      <c r="S59">
        <v>0</v>
      </c>
      <c r="T59" s="2">
        <f>SUM(C59:S59)</f>
        <v>137</v>
      </c>
      <c r="U59">
        <v>2</v>
      </c>
    </row>
    <row r="60" spans="1:21">
      <c r="A60" s="1"/>
    </row>
    <row r="61" spans="1:21">
      <c r="A61" s="1">
        <v>8100</v>
      </c>
      <c r="B61" t="s">
        <v>62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2">
        <f t="shared" ref="T61:T63" si="6">SUM(C61:S61)</f>
        <v>0</v>
      </c>
      <c r="U61">
        <v>0</v>
      </c>
    </row>
    <row r="62" spans="1:21">
      <c r="A62" s="1">
        <v>8200</v>
      </c>
      <c r="B62" t="s">
        <v>63</v>
      </c>
      <c r="C62">
        <v>0</v>
      </c>
      <c r="D62">
        <v>0</v>
      </c>
      <c r="E62">
        <v>61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">
        <f t="shared" si="6"/>
        <v>61</v>
      </c>
      <c r="U62">
        <v>1</v>
      </c>
    </row>
    <row r="63" spans="1:21">
      <c r="A63" s="1">
        <v>8300</v>
      </c>
      <c r="B63" t="s">
        <v>64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65</v>
      </c>
      <c r="O63">
        <v>11</v>
      </c>
      <c r="P63">
        <v>0</v>
      </c>
      <c r="Q63">
        <v>0</v>
      </c>
      <c r="R63">
        <v>0</v>
      </c>
      <c r="S63">
        <v>0</v>
      </c>
      <c r="T63" s="2">
        <f t="shared" si="6"/>
        <v>76</v>
      </c>
      <c r="U63">
        <v>1</v>
      </c>
    </row>
    <row r="64" spans="1:21">
      <c r="A64" s="1"/>
    </row>
    <row r="65" spans="1:21">
      <c r="A65" s="1">
        <v>9000</v>
      </c>
      <c r="B65" t="s">
        <v>65</v>
      </c>
      <c r="C65">
        <v>23</v>
      </c>
      <c r="D65" s="2">
        <v>3174</v>
      </c>
      <c r="E65" s="2">
        <v>10926</v>
      </c>
      <c r="F65">
        <v>0</v>
      </c>
      <c r="G65" s="2">
        <v>4908</v>
      </c>
      <c r="H65">
        <v>0</v>
      </c>
      <c r="I65">
        <v>0</v>
      </c>
      <c r="J65">
        <v>52</v>
      </c>
      <c r="K65" s="2">
        <v>1884</v>
      </c>
      <c r="L65">
        <v>0</v>
      </c>
      <c r="M65" s="2">
        <v>1288</v>
      </c>
      <c r="N65" s="2">
        <v>2020</v>
      </c>
      <c r="O65">
        <v>50</v>
      </c>
      <c r="P65">
        <v>0</v>
      </c>
      <c r="Q65">
        <v>0</v>
      </c>
      <c r="R65">
        <v>0</v>
      </c>
      <c r="S65">
        <v>0</v>
      </c>
      <c r="T65" s="2">
        <f>SUM(C65:S65)</f>
        <v>24325</v>
      </c>
      <c r="U65">
        <v>52</v>
      </c>
    </row>
    <row r="66" spans="1:21">
      <c r="A66" s="1"/>
    </row>
    <row r="67" spans="1:21">
      <c r="A67" s="1">
        <v>9100</v>
      </c>
      <c r="B67" t="s">
        <v>66</v>
      </c>
      <c r="C67">
        <v>23</v>
      </c>
      <c r="D67" s="2">
        <v>2994</v>
      </c>
      <c r="E67" s="2">
        <v>4854</v>
      </c>
      <c r="F67">
        <v>0</v>
      </c>
      <c r="G67">
        <v>0</v>
      </c>
      <c r="H67">
        <v>0</v>
      </c>
      <c r="I67">
        <v>0</v>
      </c>
      <c r="J67">
        <v>52</v>
      </c>
      <c r="K67" s="2">
        <v>1884</v>
      </c>
      <c r="L67">
        <v>0</v>
      </c>
      <c r="M67" s="2">
        <v>1288</v>
      </c>
      <c r="N67">
        <v>55</v>
      </c>
      <c r="O67">
        <v>50</v>
      </c>
      <c r="P67">
        <v>0</v>
      </c>
      <c r="Q67">
        <v>0</v>
      </c>
      <c r="R67">
        <v>0</v>
      </c>
      <c r="S67">
        <v>0</v>
      </c>
      <c r="T67" s="2">
        <f t="shared" ref="T67:T72" si="7">SUM(C67:S67)</f>
        <v>11200</v>
      </c>
      <c r="U67">
        <v>21</v>
      </c>
    </row>
    <row r="68" spans="1:21">
      <c r="A68" s="1">
        <v>9200</v>
      </c>
      <c r="B68" t="s">
        <v>67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2">
        <v>1925</v>
      </c>
      <c r="O68">
        <v>0</v>
      </c>
      <c r="P68">
        <v>0</v>
      </c>
      <c r="Q68">
        <v>0</v>
      </c>
      <c r="R68">
        <v>0</v>
      </c>
      <c r="S68">
        <v>0</v>
      </c>
      <c r="T68" s="2">
        <f t="shared" si="7"/>
        <v>1925</v>
      </c>
      <c r="U68">
        <v>1</v>
      </c>
    </row>
    <row r="69" spans="1:21">
      <c r="A69" s="1">
        <v>9300</v>
      </c>
      <c r="B69" t="s">
        <v>68</v>
      </c>
      <c r="C69">
        <v>0</v>
      </c>
      <c r="D69">
        <v>180</v>
      </c>
      <c r="E69" s="2">
        <v>3101</v>
      </c>
      <c r="F69">
        <v>0</v>
      </c>
      <c r="G69" s="2">
        <v>4553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">
        <f t="shared" si="7"/>
        <v>7834</v>
      </c>
      <c r="U69">
        <v>25</v>
      </c>
    </row>
    <row r="70" spans="1:21">
      <c r="A70" s="1">
        <v>9400</v>
      </c>
      <c r="B70" t="s">
        <v>69</v>
      </c>
      <c r="C70">
        <v>0</v>
      </c>
      <c r="D70">
        <v>0</v>
      </c>
      <c r="E70">
        <v>0</v>
      </c>
      <c r="F70">
        <v>0</v>
      </c>
      <c r="G70">
        <v>139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2">
        <f t="shared" si="7"/>
        <v>139</v>
      </c>
      <c r="U70">
        <v>1</v>
      </c>
    </row>
    <row r="71" spans="1:21">
      <c r="A71" s="1">
        <v>9500</v>
      </c>
      <c r="B71" t="s">
        <v>70</v>
      </c>
      <c r="C71">
        <v>0</v>
      </c>
      <c r="D71">
        <v>0</v>
      </c>
      <c r="E71">
        <v>0</v>
      </c>
      <c r="F71">
        <v>0</v>
      </c>
      <c r="G71">
        <v>216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2">
        <f t="shared" si="7"/>
        <v>216</v>
      </c>
      <c r="U71">
        <v>3</v>
      </c>
    </row>
    <row r="72" spans="1:21">
      <c r="A72" s="1">
        <v>9600</v>
      </c>
      <c r="B72" t="s">
        <v>71</v>
      </c>
      <c r="C72">
        <v>0</v>
      </c>
      <c r="D72">
        <v>0</v>
      </c>
      <c r="E72" s="2">
        <v>2971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40</v>
      </c>
      <c r="O72">
        <v>0</v>
      </c>
      <c r="P72">
        <v>0</v>
      </c>
      <c r="Q72">
        <v>0</v>
      </c>
      <c r="R72">
        <v>0</v>
      </c>
      <c r="S72">
        <v>0</v>
      </c>
      <c r="T72" s="2">
        <f t="shared" si="7"/>
        <v>3011</v>
      </c>
      <c r="U72">
        <v>1</v>
      </c>
    </row>
    <row r="73" spans="1:21">
      <c r="A73" s="1"/>
    </row>
    <row r="74" spans="1:21">
      <c r="A74" s="1">
        <v>9900</v>
      </c>
      <c r="B74" t="s">
        <v>72</v>
      </c>
      <c r="C74">
        <v>0</v>
      </c>
      <c r="D74">
        <v>27</v>
      </c>
      <c r="E74" s="2">
        <v>1007</v>
      </c>
      <c r="F74">
        <v>0</v>
      </c>
      <c r="G74">
        <v>779</v>
      </c>
      <c r="H74">
        <v>0</v>
      </c>
      <c r="I74">
        <v>0</v>
      </c>
      <c r="J74">
        <v>0</v>
      </c>
      <c r="K74">
        <v>171</v>
      </c>
      <c r="L74">
        <v>0</v>
      </c>
      <c r="M74">
        <v>19</v>
      </c>
      <c r="N74">
        <v>37</v>
      </c>
      <c r="O74">
        <v>0</v>
      </c>
      <c r="P74">
        <v>0</v>
      </c>
      <c r="Q74" s="2">
        <v>22754</v>
      </c>
      <c r="R74">
        <v>0</v>
      </c>
      <c r="S74">
        <v>0</v>
      </c>
      <c r="T74" s="2">
        <f>SUM(C74:S74)</f>
        <v>24794</v>
      </c>
      <c r="U74">
        <v>6</v>
      </c>
    </row>
    <row r="76" spans="1:21">
      <c r="B76" t="s">
        <v>73</v>
      </c>
      <c r="C76" s="2">
        <v>491718</v>
      </c>
      <c r="D76" s="2">
        <v>347077</v>
      </c>
      <c r="E76" s="2">
        <v>846465</v>
      </c>
      <c r="F76" s="2">
        <v>5691</v>
      </c>
      <c r="G76" s="2">
        <v>149188</v>
      </c>
      <c r="H76" s="2">
        <v>161505</v>
      </c>
      <c r="I76" s="2">
        <v>6898</v>
      </c>
      <c r="J76">
        <v>239</v>
      </c>
      <c r="K76" s="2">
        <v>62387</v>
      </c>
      <c r="L76">
        <v>42</v>
      </c>
      <c r="M76" s="2">
        <v>6985</v>
      </c>
      <c r="N76" s="2">
        <v>142906</v>
      </c>
      <c r="O76" s="2">
        <v>3997</v>
      </c>
      <c r="P76">
        <v>0</v>
      </c>
      <c r="Q76" s="2">
        <v>23407</v>
      </c>
      <c r="R76">
        <v>0</v>
      </c>
      <c r="S76" s="2">
        <v>133670</v>
      </c>
      <c r="T76" s="2">
        <f>+T8+T14+T21+T33+T38+T40+T48+T59+T65+T74</f>
        <v>2382175</v>
      </c>
      <c r="U76">
        <v>757</v>
      </c>
    </row>
    <row r="78" spans="1:21">
      <c r="A78" t="s">
        <v>104</v>
      </c>
    </row>
  </sheetData>
  <mergeCells count="4">
    <mergeCell ref="A1:U1"/>
    <mergeCell ref="A2:U2"/>
    <mergeCell ref="A3:U3"/>
    <mergeCell ref="A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9"/>
  <sheetViews>
    <sheetView workbookViewId="0">
      <selection activeCell="C6" sqref="C6"/>
    </sheetView>
  </sheetViews>
  <sheetFormatPr baseColWidth="10" defaultRowHeight="14.25"/>
  <cols>
    <col min="2" max="2" width="32.265625" customWidth="1"/>
    <col min="20" max="20" width="13.1328125" customWidth="1"/>
  </cols>
  <sheetData>
    <row r="1" spans="1:21">
      <c r="U1" s="4" t="s">
        <v>105</v>
      </c>
    </row>
    <row r="2" spans="1:21" ht="15.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>
      <c r="A4" s="20" t="s">
        <v>106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>
      <c r="T6" s="7" t="s">
        <v>73</v>
      </c>
    </row>
    <row r="7" spans="1:21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  <c r="R7" t="s">
        <v>21</v>
      </c>
      <c r="S7" s="1" t="s">
        <v>101</v>
      </c>
      <c r="T7" s="7" t="s">
        <v>108</v>
      </c>
      <c r="U7" t="s">
        <v>22</v>
      </c>
    </row>
    <row r="9" spans="1:21">
      <c r="A9" s="1">
        <v>1000</v>
      </c>
      <c r="B9" t="s">
        <v>23</v>
      </c>
      <c r="C9" s="2">
        <v>11715</v>
      </c>
      <c r="D9">
        <v>0</v>
      </c>
      <c r="E9" s="2">
        <v>40049</v>
      </c>
      <c r="F9">
        <v>0</v>
      </c>
      <c r="G9" s="2">
        <v>4833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49</v>
      </c>
      <c r="O9">
        <v>17</v>
      </c>
      <c r="P9">
        <v>0</v>
      </c>
      <c r="Q9">
        <v>0</v>
      </c>
      <c r="R9">
        <v>0</v>
      </c>
      <c r="S9">
        <v>0</v>
      </c>
      <c r="T9" s="2">
        <f>SUM(C9:S9)</f>
        <v>56663</v>
      </c>
      <c r="U9">
        <v>43</v>
      </c>
    </row>
    <row r="10" spans="1:21">
      <c r="A10" s="1"/>
    </row>
    <row r="11" spans="1:21">
      <c r="A11" s="1">
        <v>1100</v>
      </c>
      <c r="B11" t="s">
        <v>24</v>
      </c>
      <c r="C11">
        <v>125</v>
      </c>
      <c r="D11">
        <v>0</v>
      </c>
      <c r="E11" s="2">
        <v>8718</v>
      </c>
      <c r="F11">
        <v>0</v>
      </c>
      <c r="G11" s="2">
        <v>4691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49</v>
      </c>
      <c r="O11">
        <v>17</v>
      </c>
      <c r="P11">
        <v>0</v>
      </c>
      <c r="Q11">
        <v>0</v>
      </c>
      <c r="R11">
        <v>0</v>
      </c>
      <c r="S11">
        <v>0</v>
      </c>
      <c r="T11" s="2">
        <f t="shared" ref="T11:T13" si="0">SUM(C11:S11)</f>
        <v>13600</v>
      </c>
      <c r="U11">
        <v>12</v>
      </c>
    </row>
    <row r="12" spans="1:21">
      <c r="A12" s="1">
        <v>1200</v>
      </c>
      <c r="B12" t="s">
        <v>25</v>
      </c>
      <c r="C12">
        <v>0</v>
      </c>
      <c r="D12">
        <v>0</v>
      </c>
      <c r="E12">
        <v>273</v>
      </c>
      <c r="F12">
        <v>0</v>
      </c>
      <c r="G12">
        <v>142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2">
        <f t="shared" si="0"/>
        <v>415</v>
      </c>
      <c r="U12">
        <v>1</v>
      </c>
    </row>
    <row r="13" spans="1:21">
      <c r="A13" s="1">
        <v>1300</v>
      </c>
      <c r="B13" t="s">
        <v>26</v>
      </c>
      <c r="C13" s="2">
        <v>11590</v>
      </c>
      <c r="D13">
        <v>0</v>
      </c>
      <c r="E13" s="2">
        <v>31058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2">
        <f t="shared" si="0"/>
        <v>42648</v>
      </c>
      <c r="U13">
        <v>30</v>
      </c>
    </row>
    <row r="14" spans="1:21">
      <c r="A14" s="1"/>
    </row>
    <row r="15" spans="1:21">
      <c r="A15" s="1">
        <v>2000</v>
      </c>
      <c r="B15" t="s">
        <v>27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2">
        <f>SUM(C15:S15)</f>
        <v>0</v>
      </c>
      <c r="U15">
        <v>0</v>
      </c>
    </row>
    <row r="16" spans="1:21">
      <c r="A16" s="1"/>
    </row>
    <row r="17" spans="1:21">
      <c r="A17" s="1">
        <v>2100</v>
      </c>
      <c r="B17" t="s">
        <v>28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2">
        <f t="shared" ref="T17:T20" si="1">SUM(C17:S17)</f>
        <v>0</v>
      </c>
      <c r="U17">
        <v>0</v>
      </c>
    </row>
    <row r="18" spans="1:21">
      <c r="A18" s="1">
        <v>2200</v>
      </c>
      <c r="B18" t="s">
        <v>29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2">
        <f t="shared" si="1"/>
        <v>0</v>
      </c>
      <c r="U18">
        <v>0</v>
      </c>
    </row>
    <row r="19" spans="1:21">
      <c r="A19" s="1">
        <v>2300</v>
      </c>
      <c r="B19" t="s">
        <v>30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2">
        <f t="shared" si="1"/>
        <v>0</v>
      </c>
      <c r="U19">
        <v>0</v>
      </c>
    </row>
    <row r="20" spans="1:21">
      <c r="A20" s="1">
        <v>2900</v>
      </c>
      <c r="B20" t="s">
        <v>31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2">
        <f t="shared" si="1"/>
        <v>0</v>
      </c>
      <c r="U20">
        <v>0</v>
      </c>
    </row>
    <row r="21" spans="1:21">
      <c r="A21" s="1"/>
    </row>
    <row r="22" spans="1:21">
      <c r="A22" s="1">
        <v>3000</v>
      </c>
      <c r="B22" t="s">
        <v>32</v>
      </c>
      <c r="C22">
        <v>614</v>
      </c>
      <c r="D22">
        <v>212</v>
      </c>
      <c r="E22" s="2">
        <v>26616</v>
      </c>
      <c r="F22" s="2">
        <v>1239</v>
      </c>
      <c r="G22" s="2">
        <v>123015</v>
      </c>
      <c r="H22" s="2">
        <v>13075</v>
      </c>
      <c r="I22" s="2">
        <v>2270</v>
      </c>
      <c r="J22">
        <v>0</v>
      </c>
      <c r="K22">
        <v>0</v>
      </c>
      <c r="L22">
        <v>0</v>
      </c>
      <c r="M22">
        <v>0</v>
      </c>
      <c r="N22">
        <v>92</v>
      </c>
      <c r="O22">
        <v>1</v>
      </c>
      <c r="P22">
        <v>0</v>
      </c>
      <c r="Q22">
        <v>252</v>
      </c>
      <c r="R22">
        <v>0</v>
      </c>
      <c r="S22">
        <v>0</v>
      </c>
      <c r="T22" s="2">
        <f>SUM(C22:S22)</f>
        <v>167386</v>
      </c>
      <c r="U22">
        <v>100</v>
      </c>
    </row>
    <row r="23" spans="1:21">
      <c r="A23" s="1"/>
    </row>
    <row r="24" spans="1:21">
      <c r="A24" s="1">
        <v>3100</v>
      </c>
      <c r="B24" t="s">
        <v>33</v>
      </c>
      <c r="C24">
        <v>614</v>
      </c>
      <c r="D24">
        <v>212</v>
      </c>
      <c r="E24" s="2">
        <v>19979</v>
      </c>
      <c r="F24">
        <v>872</v>
      </c>
      <c r="G24" s="2">
        <v>67411</v>
      </c>
      <c r="H24" s="2">
        <v>2481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 s="2">
        <f t="shared" ref="T24:T32" si="2">SUM(C24:S24)</f>
        <v>91570</v>
      </c>
      <c r="U24">
        <v>54</v>
      </c>
    </row>
    <row r="25" spans="1:21">
      <c r="A25" s="1">
        <v>3200</v>
      </c>
      <c r="B25" t="s">
        <v>34</v>
      </c>
      <c r="C25">
        <v>0</v>
      </c>
      <c r="D25">
        <v>0</v>
      </c>
      <c r="E25">
        <v>759</v>
      </c>
      <c r="F25">
        <v>0</v>
      </c>
      <c r="G25" s="2">
        <v>3453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">
        <f t="shared" si="2"/>
        <v>4212</v>
      </c>
      <c r="U25">
        <v>10</v>
      </c>
    </row>
    <row r="26" spans="1:21">
      <c r="A26" s="1">
        <v>3300</v>
      </c>
      <c r="B26" t="s">
        <v>35</v>
      </c>
      <c r="C26">
        <v>0</v>
      </c>
      <c r="D26">
        <v>0</v>
      </c>
      <c r="E26">
        <v>346</v>
      </c>
      <c r="F26">
        <v>0</v>
      </c>
      <c r="G26" s="2">
        <v>1190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2">
        <f t="shared" si="2"/>
        <v>1536</v>
      </c>
      <c r="U26">
        <v>1</v>
      </c>
    </row>
    <row r="27" spans="1:21">
      <c r="A27" s="1">
        <v>3400</v>
      </c>
      <c r="B27" t="s">
        <v>36</v>
      </c>
      <c r="C27">
        <v>0</v>
      </c>
      <c r="D27">
        <v>0</v>
      </c>
      <c r="E27">
        <v>0</v>
      </c>
      <c r="F27">
        <v>0</v>
      </c>
      <c r="G27" s="2">
        <v>9466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2">
        <f t="shared" si="2"/>
        <v>9466</v>
      </c>
      <c r="U27">
        <v>6</v>
      </c>
    </row>
    <row r="28" spans="1:21">
      <c r="A28" s="1">
        <v>3500</v>
      </c>
      <c r="B28" t="s">
        <v>37</v>
      </c>
      <c r="C28">
        <v>0</v>
      </c>
      <c r="D28">
        <v>0</v>
      </c>
      <c r="E28">
        <v>383</v>
      </c>
      <c r="F28">
        <v>366</v>
      </c>
      <c r="G28" s="2">
        <v>11307</v>
      </c>
      <c r="H28">
        <v>0</v>
      </c>
      <c r="I28" s="2">
        <v>2270</v>
      </c>
      <c r="J28">
        <v>0</v>
      </c>
      <c r="K28">
        <v>0</v>
      </c>
      <c r="L28">
        <v>0</v>
      </c>
      <c r="M28">
        <v>0</v>
      </c>
      <c r="N28">
        <v>23</v>
      </c>
      <c r="O28">
        <v>0</v>
      </c>
      <c r="P28">
        <v>0</v>
      </c>
      <c r="Q28">
        <v>252</v>
      </c>
      <c r="R28">
        <v>0</v>
      </c>
      <c r="S28">
        <v>0</v>
      </c>
      <c r="T28" s="2">
        <f t="shared" si="2"/>
        <v>14601</v>
      </c>
      <c r="U28">
        <v>13</v>
      </c>
    </row>
    <row r="29" spans="1:21">
      <c r="A29" s="1">
        <v>3600</v>
      </c>
      <c r="B29" t="s">
        <v>38</v>
      </c>
      <c r="C29">
        <v>0</v>
      </c>
      <c r="D29">
        <v>0</v>
      </c>
      <c r="E29" s="2">
        <v>2630</v>
      </c>
      <c r="F29">
        <v>0</v>
      </c>
      <c r="G29" s="2">
        <v>23079</v>
      </c>
      <c r="H29" s="2">
        <v>6553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2">
        <f t="shared" si="2"/>
        <v>32262</v>
      </c>
      <c r="U29">
        <v>7</v>
      </c>
    </row>
    <row r="30" spans="1:21">
      <c r="A30" s="1">
        <v>3700</v>
      </c>
      <c r="B30" t="s">
        <v>39</v>
      </c>
      <c r="C30">
        <v>0</v>
      </c>
      <c r="D30">
        <v>0</v>
      </c>
      <c r="E30">
        <v>0</v>
      </c>
      <c r="F30">
        <v>0</v>
      </c>
      <c r="G30" s="2">
        <v>4303</v>
      </c>
      <c r="H30" s="2">
        <v>2373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2">
        <f t="shared" si="2"/>
        <v>6676</v>
      </c>
      <c r="U30">
        <v>2</v>
      </c>
    </row>
    <row r="31" spans="1:21">
      <c r="A31" s="1">
        <v>3800</v>
      </c>
      <c r="B31" t="s">
        <v>40</v>
      </c>
      <c r="C31">
        <v>0</v>
      </c>
      <c r="D31">
        <v>0</v>
      </c>
      <c r="E31">
        <v>483</v>
      </c>
      <c r="F31">
        <v>0</v>
      </c>
      <c r="G31" s="2">
        <v>2805</v>
      </c>
      <c r="H31" s="2">
        <v>1669</v>
      </c>
      <c r="I31">
        <v>0</v>
      </c>
      <c r="J31">
        <v>0</v>
      </c>
      <c r="K31">
        <v>0</v>
      </c>
      <c r="L31">
        <v>0</v>
      </c>
      <c r="M31">
        <v>0</v>
      </c>
      <c r="N31">
        <v>69</v>
      </c>
      <c r="O31">
        <v>0</v>
      </c>
      <c r="P31">
        <v>0</v>
      </c>
      <c r="Q31">
        <v>0</v>
      </c>
      <c r="R31">
        <v>0</v>
      </c>
      <c r="S31">
        <v>0</v>
      </c>
      <c r="T31" s="2">
        <f t="shared" si="2"/>
        <v>5026</v>
      </c>
      <c r="U31">
        <v>6</v>
      </c>
    </row>
    <row r="32" spans="1:21">
      <c r="A32" s="1">
        <v>3900</v>
      </c>
      <c r="B32" t="s">
        <v>41</v>
      </c>
      <c r="C32">
        <v>0</v>
      </c>
      <c r="D32">
        <v>0</v>
      </c>
      <c r="E32" s="2">
        <v>2035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2">
        <f t="shared" si="2"/>
        <v>2035</v>
      </c>
      <c r="U32">
        <v>1</v>
      </c>
    </row>
    <row r="33" spans="1:21">
      <c r="A33" s="1"/>
    </row>
    <row r="34" spans="1:21">
      <c r="A34" s="1">
        <v>4000</v>
      </c>
      <c r="B34" t="s">
        <v>42</v>
      </c>
      <c r="C34">
        <v>0</v>
      </c>
      <c r="D34">
        <v>0</v>
      </c>
      <c r="E34" s="2">
        <v>37893</v>
      </c>
      <c r="F34">
        <v>0</v>
      </c>
      <c r="G34" s="2">
        <v>3230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2">
        <f>SUM(C34:S34)</f>
        <v>41123</v>
      </c>
      <c r="U34">
        <v>3</v>
      </c>
    </row>
    <row r="35" spans="1:21">
      <c r="A35" s="1"/>
    </row>
    <row r="36" spans="1:21">
      <c r="A36" s="1">
        <v>4100</v>
      </c>
      <c r="B36" t="s">
        <v>43</v>
      </c>
      <c r="C36">
        <v>0</v>
      </c>
      <c r="D36">
        <v>0</v>
      </c>
      <c r="E36" s="2">
        <v>37893</v>
      </c>
      <c r="F36">
        <v>0</v>
      </c>
      <c r="G36" s="2">
        <v>3230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 s="2">
        <f t="shared" ref="T36:T37" si="3">SUM(C36:S36)</f>
        <v>41123</v>
      </c>
      <c r="U36">
        <v>3</v>
      </c>
    </row>
    <row r="37" spans="1:21">
      <c r="A37" s="1">
        <v>4200</v>
      </c>
      <c r="B37" t="s">
        <v>44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2">
        <f t="shared" si="3"/>
        <v>0</v>
      </c>
      <c r="U37">
        <v>0</v>
      </c>
    </row>
    <row r="38" spans="1:21">
      <c r="A38" s="1"/>
    </row>
    <row r="39" spans="1:21">
      <c r="A39" s="1">
        <v>5000</v>
      </c>
      <c r="B39" t="s">
        <v>45</v>
      </c>
      <c r="C39">
        <v>0</v>
      </c>
      <c r="D39">
        <v>0</v>
      </c>
      <c r="E39" s="2">
        <v>11733</v>
      </c>
      <c r="F39">
        <v>0</v>
      </c>
      <c r="G39">
        <v>434</v>
      </c>
      <c r="H39">
        <v>0</v>
      </c>
      <c r="I39" s="2">
        <v>3705</v>
      </c>
      <c r="J39">
        <v>0</v>
      </c>
      <c r="K39" s="2">
        <v>58081</v>
      </c>
      <c r="L39">
        <v>812</v>
      </c>
      <c r="M39" s="2">
        <v>8021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2">
        <f>SUM(C39:S39)</f>
        <v>82786</v>
      </c>
      <c r="U39">
        <v>20</v>
      </c>
    </row>
    <row r="40" spans="1:21">
      <c r="A40" s="1"/>
    </row>
    <row r="41" spans="1:21">
      <c r="A41" s="1">
        <v>6000</v>
      </c>
      <c r="B41" t="s">
        <v>46</v>
      </c>
      <c r="C41" s="2">
        <v>493940</v>
      </c>
      <c r="D41" s="2">
        <v>341900</v>
      </c>
      <c r="E41" s="2">
        <v>711953</v>
      </c>
      <c r="F41" s="2">
        <v>3463</v>
      </c>
      <c r="G41" s="2">
        <v>14493</v>
      </c>
      <c r="H41" s="2">
        <v>159748</v>
      </c>
      <c r="I41">
        <v>340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235</v>
      </c>
      <c r="R41">
        <v>0</v>
      </c>
      <c r="S41">
        <v>0</v>
      </c>
      <c r="T41" s="2">
        <f>SUM(C41:S41)</f>
        <v>1726072</v>
      </c>
      <c r="U41">
        <v>403</v>
      </c>
    </row>
    <row r="42" spans="1:21">
      <c r="A42" s="1"/>
    </row>
    <row r="43" spans="1:21">
      <c r="A43" s="1">
        <v>6100</v>
      </c>
      <c r="B43" t="s">
        <v>47</v>
      </c>
      <c r="C43">
        <v>0</v>
      </c>
      <c r="D43">
        <v>0</v>
      </c>
      <c r="E43">
        <v>0</v>
      </c>
      <c r="F43">
        <v>0</v>
      </c>
      <c r="G43">
        <v>0</v>
      </c>
      <c r="H43" s="2">
        <v>159748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">
        <f t="shared" ref="T43:T47" si="4">SUM(C43:S43)</f>
        <v>159748</v>
      </c>
      <c r="U43">
        <v>5</v>
      </c>
    </row>
    <row r="44" spans="1:21">
      <c r="A44" s="1">
        <v>6200</v>
      </c>
      <c r="B44" t="s">
        <v>48</v>
      </c>
      <c r="C44">
        <v>0</v>
      </c>
      <c r="D44">
        <v>89</v>
      </c>
      <c r="E44">
        <v>78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">
        <f t="shared" si="4"/>
        <v>167</v>
      </c>
      <c r="U44">
        <v>1</v>
      </c>
    </row>
    <row r="45" spans="1:21">
      <c r="A45" s="1">
        <v>6300</v>
      </c>
      <c r="B45" t="s">
        <v>49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2">
        <f t="shared" si="4"/>
        <v>0</v>
      </c>
      <c r="U45">
        <v>0</v>
      </c>
    </row>
    <row r="46" spans="1:21">
      <c r="A46" s="1">
        <v>6400</v>
      </c>
      <c r="B46" t="s">
        <v>50</v>
      </c>
      <c r="C46" s="2">
        <v>5751</v>
      </c>
      <c r="D46" s="2">
        <v>2950</v>
      </c>
      <c r="E46" s="2">
        <v>172758</v>
      </c>
      <c r="F46" s="2">
        <v>2215</v>
      </c>
      <c r="G46" s="2">
        <v>14493</v>
      </c>
      <c r="H46">
        <v>0</v>
      </c>
      <c r="I46">
        <v>340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235</v>
      </c>
      <c r="R46">
        <v>0</v>
      </c>
      <c r="S46">
        <v>0</v>
      </c>
      <c r="T46" s="2">
        <f t="shared" si="4"/>
        <v>198742</v>
      </c>
      <c r="U46">
        <v>71</v>
      </c>
    </row>
    <row r="47" spans="1:21">
      <c r="A47" s="1">
        <v>6600</v>
      </c>
      <c r="B47" t="s">
        <v>51</v>
      </c>
      <c r="C47" s="2">
        <v>488189</v>
      </c>
      <c r="D47" s="2">
        <v>338861</v>
      </c>
      <c r="E47" s="2">
        <v>539117</v>
      </c>
      <c r="F47" s="2">
        <v>1248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2">
        <f t="shared" si="4"/>
        <v>1367415</v>
      </c>
      <c r="U47">
        <v>326</v>
      </c>
    </row>
    <row r="48" spans="1:21">
      <c r="A48" s="1"/>
    </row>
    <row r="49" spans="1:21">
      <c r="A49" s="1">
        <v>7000</v>
      </c>
      <c r="B49" t="s">
        <v>52</v>
      </c>
      <c r="C49">
        <v>233</v>
      </c>
      <c r="D49">
        <v>88</v>
      </c>
      <c r="E49" s="2">
        <v>34212</v>
      </c>
      <c r="F49">
        <v>0</v>
      </c>
      <c r="G49">
        <v>428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s="2">
        <v>184147</v>
      </c>
      <c r="O49" s="2">
        <v>3550</v>
      </c>
      <c r="P49">
        <v>0</v>
      </c>
      <c r="Q49">
        <v>0</v>
      </c>
      <c r="R49">
        <v>0</v>
      </c>
      <c r="S49" s="2">
        <v>109633</v>
      </c>
      <c r="T49" s="2">
        <f>SUM(C49:S49)</f>
        <v>332291</v>
      </c>
      <c r="U49">
        <v>90</v>
      </c>
    </row>
    <row r="50" spans="1:21">
      <c r="A50" s="1"/>
    </row>
    <row r="51" spans="1:21">
      <c r="A51" s="1">
        <v>7100</v>
      </c>
      <c r="B51" t="s">
        <v>53</v>
      </c>
      <c r="C51">
        <v>180</v>
      </c>
      <c r="D51">
        <v>0</v>
      </c>
      <c r="E51" s="2">
        <v>30916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2">
        <f t="shared" ref="T51:T58" si="5">SUM(C51:S51)</f>
        <v>31096</v>
      </c>
      <c r="U51">
        <v>17</v>
      </c>
    </row>
    <row r="52" spans="1:21">
      <c r="A52" s="1">
        <v>7200</v>
      </c>
      <c r="B52" t="s">
        <v>54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 s="2">
        <f t="shared" si="5"/>
        <v>0</v>
      </c>
      <c r="U52">
        <v>0</v>
      </c>
    </row>
    <row r="53" spans="1:21">
      <c r="A53" s="1">
        <v>7300</v>
      </c>
      <c r="B53" t="s">
        <v>55</v>
      </c>
      <c r="C53">
        <v>53</v>
      </c>
      <c r="D53">
        <v>88</v>
      </c>
      <c r="E53" s="2">
        <v>3296</v>
      </c>
      <c r="F53">
        <v>0</v>
      </c>
      <c r="G53">
        <v>428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83</v>
      </c>
      <c r="O53">
        <v>457</v>
      </c>
      <c r="P53">
        <v>0</v>
      </c>
      <c r="Q53">
        <v>0</v>
      </c>
      <c r="R53">
        <v>0</v>
      </c>
      <c r="S53" s="2">
        <v>109633</v>
      </c>
      <c r="T53" s="2">
        <f t="shared" si="5"/>
        <v>114038</v>
      </c>
      <c r="U53">
        <v>30</v>
      </c>
    </row>
    <row r="54" spans="1:21">
      <c r="A54" s="1">
        <v>7400</v>
      </c>
      <c r="B54" t="s">
        <v>56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2">
        <v>184064</v>
      </c>
      <c r="O54" s="2">
        <v>3093</v>
      </c>
      <c r="P54">
        <v>0</v>
      </c>
      <c r="Q54">
        <v>0</v>
      </c>
      <c r="R54">
        <v>0</v>
      </c>
      <c r="S54">
        <v>0</v>
      </c>
      <c r="T54" s="2">
        <f t="shared" si="5"/>
        <v>187157</v>
      </c>
      <c r="U54">
        <v>43</v>
      </c>
    </row>
    <row r="55" spans="1:21">
      <c r="A55" s="1">
        <v>7500</v>
      </c>
      <c r="B55" t="s">
        <v>57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2">
        <f t="shared" si="5"/>
        <v>0</v>
      </c>
      <c r="U55">
        <v>0</v>
      </c>
    </row>
    <row r="56" spans="1:21">
      <c r="A56" s="1">
        <v>7700</v>
      </c>
      <c r="B56" t="s">
        <v>58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">
        <f t="shared" si="5"/>
        <v>0</v>
      </c>
      <c r="U56">
        <v>0</v>
      </c>
    </row>
    <row r="57" spans="1:21">
      <c r="A57" s="1">
        <v>7800</v>
      </c>
      <c r="B57" t="s">
        <v>59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2">
        <f t="shared" si="5"/>
        <v>0</v>
      </c>
      <c r="U57">
        <v>0</v>
      </c>
    </row>
    <row r="58" spans="1:21">
      <c r="A58" s="1">
        <v>7900</v>
      </c>
      <c r="B58" t="s">
        <v>60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 s="2">
        <f t="shared" si="5"/>
        <v>0</v>
      </c>
      <c r="U58">
        <v>0</v>
      </c>
    </row>
    <row r="59" spans="1:21">
      <c r="A59" s="1"/>
    </row>
    <row r="60" spans="1:21">
      <c r="A60" s="1">
        <v>8000</v>
      </c>
      <c r="B60" t="s">
        <v>61</v>
      </c>
      <c r="C60">
        <v>0</v>
      </c>
      <c r="D60">
        <v>0</v>
      </c>
      <c r="E60">
        <v>68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2">
        <v>1165</v>
      </c>
      <c r="O60">
        <v>153</v>
      </c>
      <c r="P60">
        <v>0</v>
      </c>
      <c r="Q60">
        <v>0</v>
      </c>
      <c r="R60">
        <v>0</v>
      </c>
      <c r="S60">
        <v>0</v>
      </c>
      <c r="T60" s="2">
        <f>SUM(C60:S60)</f>
        <v>1386</v>
      </c>
      <c r="U60">
        <v>2</v>
      </c>
    </row>
    <row r="61" spans="1:21">
      <c r="A61" s="1"/>
    </row>
    <row r="62" spans="1:21">
      <c r="A62" s="1">
        <v>8100</v>
      </c>
      <c r="B62" t="s">
        <v>62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">
        <f t="shared" ref="T62:T64" si="6">SUM(C62:S62)</f>
        <v>0</v>
      </c>
      <c r="U62">
        <v>0</v>
      </c>
    </row>
    <row r="63" spans="1:21">
      <c r="A63" s="1">
        <v>8200</v>
      </c>
      <c r="B63" t="s">
        <v>63</v>
      </c>
      <c r="C63">
        <v>0</v>
      </c>
      <c r="D63">
        <v>0</v>
      </c>
      <c r="E63">
        <v>68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2">
        <f t="shared" si="6"/>
        <v>68</v>
      </c>
      <c r="U63">
        <v>1</v>
      </c>
    </row>
    <row r="64" spans="1:21">
      <c r="A64" s="1">
        <v>8300</v>
      </c>
      <c r="B64" t="s">
        <v>64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s="2">
        <v>1165</v>
      </c>
      <c r="O64">
        <v>153</v>
      </c>
      <c r="P64">
        <v>0</v>
      </c>
      <c r="Q64">
        <v>0</v>
      </c>
      <c r="R64">
        <v>0</v>
      </c>
      <c r="S64">
        <v>0</v>
      </c>
      <c r="T64" s="2">
        <f t="shared" si="6"/>
        <v>1318</v>
      </c>
      <c r="U64">
        <v>1</v>
      </c>
    </row>
    <row r="65" spans="1:21">
      <c r="A65" s="1"/>
    </row>
    <row r="66" spans="1:21">
      <c r="A66" s="1">
        <v>9000</v>
      </c>
      <c r="B66" t="s">
        <v>65</v>
      </c>
      <c r="C66">
        <v>15</v>
      </c>
      <c r="D66" s="2">
        <v>2458</v>
      </c>
      <c r="E66" s="2">
        <v>14663</v>
      </c>
      <c r="F66">
        <v>0</v>
      </c>
      <c r="G66" s="2">
        <v>4532</v>
      </c>
      <c r="H66">
        <v>0</v>
      </c>
      <c r="I66">
        <v>0</v>
      </c>
      <c r="J66">
        <v>0</v>
      </c>
      <c r="K66" s="2">
        <v>3175</v>
      </c>
      <c r="L66">
        <v>0</v>
      </c>
      <c r="M66" s="2">
        <v>1564</v>
      </c>
      <c r="N66" s="2">
        <v>1828</v>
      </c>
      <c r="O66">
        <v>65</v>
      </c>
      <c r="P66">
        <v>0</v>
      </c>
      <c r="Q66">
        <v>0</v>
      </c>
      <c r="R66">
        <v>0</v>
      </c>
      <c r="S66">
        <v>0</v>
      </c>
      <c r="T66" s="2">
        <f>SUM(C66:S66)</f>
        <v>28300</v>
      </c>
      <c r="U66">
        <v>45</v>
      </c>
    </row>
    <row r="67" spans="1:21">
      <c r="A67" s="1"/>
    </row>
    <row r="68" spans="1:21">
      <c r="A68" s="1">
        <v>9100</v>
      </c>
      <c r="B68" t="s">
        <v>66</v>
      </c>
      <c r="C68">
        <v>15</v>
      </c>
      <c r="D68" s="2">
        <v>2299</v>
      </c>
      <c r="E68" s="2">
        <v>4358</v>
      </c>
      <c r="F68">
        <v>0</v>
      </c>
      <c r="G68">
        <v>0</v>
      </c>
      <c r="H68">
        <v>0</v>
      </c>
      <c r="I68">
        <v>0</v>
      </c>
      <c r="J68">
        <v>0</v>
      </c>
      <c r="K68" s="2">
        <v>3175</v>
      </c>
      <c r="L68">
        <v>0</v>
      </c>
      <c r="M68" s="2">
        <v>1564</v>
      </c>
      <c r="N68">
        <v>29</v>
      </c>
      <c r="O68">
        <v>65</v>
      </c>
      <c r="P68">
        <v>0</v>
      </c>
      <c r="Q68">
        <v>0</v>
      </c>
      <c r="R68">
        <v>0</v>
      </c>
      <c r="S68">
        <v>0</v>
      </c>
      <c r="T68" s="2">
        <f t="shared" ref="T68:T73" si="7">SUM(C68:S68)</f>
        <v>11505</v>
      </c>
      <c r="U68">
        <v>19</v>
      </c>
    </row>
    <row r="69" spans="1:21">
      <c r="A69" s="1">
        <v>9200</v>
      </c>
      <c r="B69" t="s">
        <v>67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2">
        <v>1752</v>
      </c>
      <c r="O69">
        <v>0</v>
      </c>
      <c r="P69">
        <v>0</v>
      </c>
      <c r="Q69">
        <v>0</v>
      </c>
      <c r="R69">
        <v>0</v>
      </c>
      <c r="S69">
        <v>0</v>
      </c>
      <c r="T69" s="2">
        <f t="shared" si="7"/>
        <v>1752</v>
      </c>
      <c r="U69">
        <v>1</v>
      </c>
    </row>
    <row r="70" spans="1:21">
      <c r="A70" s="1">
        <v>9300</v>
      </c>
      <c r="B70" t="s">
        <v>68</v>
      </c>
      <c r="C70">
        <v>0</v>
      </c>
      <c r="D70">
        <v>159</v>
      </c>
      <c r="E70" s="2">
        <v>3040</v>
      </c>
      <c r="F70">
        <v>0</v>
      </c>
      <c r="G70" s="2">
        <v>4313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2">
        <f t="shared" si="7"/>
        <v>7512</v>
      </c>
      <c r="U70">
        <v>23</v>
      </c>
    </row>
    <row r="71" spans="1:21">
      <c r="A71" s="1">
        <v>9400</v>
      </c>
      <c r="B71" t="s">
        <v>69</v>
      </c>
      <c r="C71">
        <v>0</v>
      </c>
      <c r="D71">
        <v>0</v>
      </c>
      <c r="E71">
        <v>0</v>
      </c>
      <c r="F71">
        <v>0</v>
      </c>
      <c r="G71">
        <v>219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2">
        <f t="shared" si="7"/>
        <v>219</v>
      </c>
      <c r="U71">
        <v>1</v>
      </c>
    </row>
    <row r="72" spans="1:21">
      <c r="A72" s="1">
        <v>9500</v>
      </c>
      <c r="B72" t="s">
        <v>70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 s="2">
        <f t="shared" si="7"/>
        <v>0</v>
      </c>
      <c r="U72">
        <v>0</v>
      </c>
    </row>
    <row r="73" spans="1:21">
      <c r="A73" s="1">
        <v>9600</v>
      </c>
      <c r="B73" t="s">
        <v>71</v>
      </c>
      <c r="C73">
        <v>0</v>
      </c>
      <c r="D73">
        <v>0</v>
      </c>
      <c r="E73" s="2">
        <v>7265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47</v>
      </c>
      <c r="O73">
        <v>0</v>
      </c>
      <c r="P73">
        <v>0</v>
      </c>
      <c r="Q73">
        <v>0</v>
      </c>
      <c r="R73">
        <v>0</v>
      </c>
      <c r="S73">
        <v>0</v>
      </c>
      <c r="T73" s="2">
        <f t="shared" si="7"/>
        <v>7312</v>
      </c>
      <c r="U73">
        <v>1</v>
      </c>
    </row>
    <row r="74" spans="1:21">
      <c r="A74" s="1"/>
    </row>
    <row r="75" spans="1:21">
      <c r="A75" s="1">
        <v>9900</v>
      </c>
      <c r="B75" t="s">
        <v>72</v>
      </c>
      <c r="C75">
        <v>0</v>
      </c>
      <c r="D75">
        <v>11</v>
      </c>
      <c r="E75">
        <v>943</v>
      </c>
      <c r="F75">
        <v>0</v>
      </c>
      <c r="G75">
        <v>761</v>
      </c>
      <c r="H75">
        <v>0</v>
      </c>
      <c r="I75">
        <v>0</v>
      </c>
      <c r="J75">
        <v>0</v>
      </c>
      <c r="K75">
        <v>0</v>
      </c>
      <c r="L75">
        <v>0</v>
      </c>
      <c r="M75">
        <v>78</v>
      </c>
      <c r="N75">
        <v>7</v>
      </c>
      <c r="O75">
        <v>0</v>
      </c>
      <c r="P75">
        <v>0</v>
      </c>
      <c r="Q75">
        <v>0</v>
      </c>
      <c r="R75">
        <v>0</v>
      </c>
      <c r="S75">
        <v>0</v>
      </c>
      <c r="T75" s="2">
        <f>SUM(C75:S75)</f>
        <v>1800</v>
      </c>
      <c r="U75">
        <v>5</v>
      </c>
    </row>
    <row r="77" spans="1:21">
      <c r="B77" t="s">
        <v>73</v>
      </c>
      <c r="C77" s="2">
        <v>506517</v>
      </c>
      <c r="D77" s="2">
        <v>344669</v>
      </c>
      <c r="E77" s="2">
        <v>878130</v>
      </c>
      <c r="F77" s="2">
        <v>4702</v>
      </c>
      <c r="G77" s="2">
        <v>151726</v>
      </c>
      <c r="H77" s="2">
        <v>172823</v>
      </c>
      <c r="I77" s="2">
        <v>6315</v>
      </c>
      <c r="J77">
        <v>0</v>
      </c>
      <c r="K77" s="2">
        <v>61256</v>
      </c>
      <c r="L77">
        <v>812</v>
      </c>
      <c r="M77" s="2">
        <v>9663</v>
      </c>
      <c r="N77" s="2">
        <v>187288</v>
      </c>
      <c r="O77" s="2">
        <v>3786</v>
      </c>
      <c r="P77">
        <v>0</v>
      </c>
      <c r="Q77">
        <v>487</v>
      </c>
      <c r="R77">
        <v>0</v>
      </c>
      <c r="S77" s="2">
        <v>109633</v>
      </c>
      <c r="T77" s="2">
        <f>+T9+T15+T22+T34+T39+T41+T49+T60+T66+T75</f>
        <v>2437807</v>
      </c>
      <c r="U77">
        <v>711</v>
      </c>
    </row>
    <row r="79" spans="1:21">
      <c r="A79" t="s">
        <v>104</v>
      </c>
    </row>
  </sheetData>
  <mergeCells count="4">
    <mergeCell ref="A2:U2"/>
    <mergeCell ref="A3:U3"/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2000</vt:lpstr>
      <vt:lpstr>2001</vt:lpstr>
      <vt:lpstr>2002</vt:lpstr>
      <vt:lpstr>2003</vt:lpstr>
      <vt:lpstr>2004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dcterms:created xsi:type="dcterms:W3CDTF">2013-10-18T21:10:48Z</dcterms:created>
  <dcterms:modified xsi:type="dcterms:W3CDTF">2020-10-07T23:18:58Z</dcterms:modified>
</cp:coreProperties>
</file>